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jusrac\Desktop\Rok adademicki 2023-2024\"/>
    </mc:Choice>
  </mc:AlternateContent>
  <xr:revisionPtr revIDLastSave="0" documentId="8_{EF45407E-D404-43F4-90EE-48E5B9927482}" xr6:coauthVersionLast="36" xr6:coauthVersionMax="36" xr10:uidLastSave="{00000000-0000-0000-0000-000000000000}"/>
  <bookViews>
    <workbookView xWindow="0" yWindow="0" windowWidth="28800" windowHeight="12225" tabRatio="208" xr2:uid="{00000000-000D-0000-FFFF-FFFF00000000}"/>
  </bookViews>
  <sheets>
    <sheet name="ang_2st_2022" sheetId="2" r:id="rId1"/>
    <sheet name="Arkusz1" sheetId="3" r:id="rId2"/>
  </sheets>
  <definedNames>
    <definedName name="Excel_BuiltIn_Print_Area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6" i="2" l="1"/>
  <c r="Y24" i="2"/>
  <c r="R24" i="2"/>
  <c r="K24" i="2"/>
  <c r="AI24" i="2"/>
  <c r="AJ24" i="2"/>
  <c r="AK24" i="2"/>
  <c r="AJ22" i="2"/>
  <c r="AH51" i="2"/>
  <c r="AJ51" i="2"/>
  <c r="AA51" i="2"/>
  <c r="AI51" i="2"/>
  <c r="AK51" i="2"/>
  <c r="AK56" i="2" l="1"/>
  <c r="AJ17" i="2"/>
  <c r="AH36" i="2"/>
  <c r="S24" i="2"/>
  <c r="T24" i="2"/>
  <c r="O51" i="2"/>
  <c r="P51" i="2"/>
  <c r="Q51" i="2"/>
  <c r="R51" i="2"/>
  <c r="S51" i="2"/>
  <c r="T51" i="2"/>
  <c r="U51" i="2"/>
  <c r="V51" i="2"/>
  <c r="W51" i="2"/>
  <c r="X51" i="2"/>
  <c r="Y51" i="2"/>
  <c r="Z51" i="2"/>
  <c r="AB51" i="2"/>
  <c r="AC51" i="2"/>
  <c r="AD51" i="2"/>
  <c r="AE51" i="2"/>
  <c r="AF51" i="2"/>
  <c r="AG51" i="2"/>
  <c r="AJ18" i="2" l="1"/>
  <c r="AJ19" i="2"/>
  <c r="AJ20" i="2"/>
  <c r="AJ21" i="2"/>
  <c r="AH61" i="2" l="1"/>
  <c r="AG61" i="2"/>
  <c r="AF61" i="2"/>
  <c r="AE61" i="2"/>
  <c r="AC61" i="2"/>
  <c r="AB61" i="2"/>
  <c r="AA61" i="2"/>
  <c r="Z61" i="2"/>
  <c r="Y61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AI60" i="2"/>
  <c r="AI59" i="2"/>
  <c r="AJ58" i="2"/>
  <c r="AI58" i="2"/>
  <c r="AJ57" i="2"/>
  <c r="AJ56" i="2"/>
  <c r="AK55" i="2"/>
  <c r="AJ55" i="2" s="1"/>
  <c r="AK54" i="2"/>
  <c r="AJ54" i="2" s="1"/>
  <c r="AI54" i="2"/>
  <c r="AJ53" i="2"/>
  <c r="AI53" i="2"/>
  <c r="AI61" i="2" l="1"/>
  <c r="AJ61" i="2"/>
  <c r="AK61" i="2"/>
  <c r="AJ32" i="2" l="1"/>
  <c r="AG36" i="2" l="1"/>
  <c r="AF36" i="2"/>
  <c r="AE36" i="2"/>
  <c r="AD36" i="2"/>
  <c r="AC36" i="2"/>
  <c r="AB36" i="2"/>
  <c r="AA36" i="2"/>
  <c r="Z36" i="2"/>
  <c r="Y36" i="2"/>
  <c r="V36" i="2"/>
  <c r="U36" i="2"/>
  <c r="T36" i="2"/>
  <c r="S36" i="2"/>
  <c r="R36" i="2"/>
  <c r="Q36" i="2"/>
  <c r="O36" i="2"/>
  <c r="N36" i="2"/>
  <c r="M36" i="2"/>
  <c r="L36" i="2"/>
  <c r="K36" i="2"/>
  <c r="J36" i="2"/>
  <c r="I36" i="2"/>
  <c r="H36" i="2"/>
  <c r="G36" i="2"/>
  <c r="AJ70" i="2" l="1"/>
  <c r="AJ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H77" i="2"/>
  <c r="I77" i="2"/>
  <c r="J77" i="2"/>
  <c r="K77" i="2"/>
  <c r="L77" i="2"/>
  <c r="M77" i="2"/>
  <c r="AH70" i="2" l="1"/>
  <c r="J24" i="2"/>
  <c r="L24" i="2"/>
  <c r="M24" i="2"/>
  <c r="N24" i="2"/>
  <c r="O24" i="2"/>
  <c r="P24" i="2"/>
  <c r="Q24" i="2"/>
  <c r="U24" i="2"/>
  <c r="V24" i="2"/>
  <c r="W24" i="2"/>
  <c r="X24" i="2"/>
  <c r="Z24" i="2"/>
  <c r="AA24" i="2"/>
  <c r="AB24" i="2"/>
  <c r="AC24" i="2"/>
  <c r="AD24" i="2"/>
  <c r="AE24" i="2"/>
  <c r="AG24" i="2"/>
  <c r="AH24" i="2"/>
  <c r="I24" i="2"/>
  <c r="G24" i="2"/>
  <c r="H24" i="2"/>
  <c r="AI21" i="2" l="1"/>
  <c r="AK16" i="2"/>
  <c r="AJ16" i="2" s="1"/>
  <c r="AI16" i="2"/>
  <c r="AJ28" i="2" l="1"/>
  <c r="AI12" i="2"/>
  <c r="AI13" i="2"/>
  <c r="AK12" i="2"/>
  <c r="AJ14" i="2" l="1"/>
  <c r="AI33" i="2"/>
  <c r="AI34" i="2"/>
  <c r="AI11" i="2" l="1"/>
  <c r="AI14" i="2" s="1"/>
  <c r="AI17" i="2"/>
  <c r="AI23" i="2"/>
  <c r="AI66" i="2"/>
  <c r="AI67" i="2"/>
  <c r="AK23" i="2"/>
  <c r="AK11" i="2"/>
  <c r="G14" i="2"/>
  <c r="G81" i="2" s="1"/>
  <c r="H14" i="2"/>
  <c r="I14" i="2"/>
  <c r="J14" i="2"/>
  <c r="K14" i="2"/>
  <c r="L14" i="2"/>
  <c r="M14" i="2"/>
  <c r="M81" i="2" s="1"/>
  <c r="N14" i="2"/>
  <c r="O14" i="2"/>
  <c r="P14" i="2"/>
  <c r="Q14" i="2"/>
  <c r="R14" i="2"/>
  <c r="S14" i="2"/>
  <c r="T14" i="2"/>
  <c r="U14" i="2"/>
  <c r="U81" i="2" s="1"/>
  <c r="V14" i="2"/>
  <c r="W14" i="2"/>
  <c r="X14" i="2"/>
  <c r="Y14" i="2"/>
  <c r="Z14" i="2"/>
  <c r="AA14" i="2"/>
  <c r="AA81" i="2" s="1"/>
  <c r="AB14" i="2"/>
  <c r="AC14" i="2"/>
  <c r="AD14" i="2"/>
  <c r="AE14" i="2"/>
  <c r="AF14" i="2"/>
  <c r="AG14" i="2"/>
  <c r="AH14" i="2"/>
  <c r="AH81" i="2" s="1"/>
  <c r="AI28" i="2"/>
  <c r="AI29" i="2"/>
  <c r="AK29" i="2"/>
  <c r="AK30" i="2"/>
  <c r="AJ30" i="2" s="1"/>
  <c r="AK31" i="2"/>
  <c r="AJ33" i="2"/>
  <c r="AI31" i="2"/>
  <c r="G51" i="2"/>
  <c r="H51" i="2"/>
  <c r="I51" i="2"/>
  <c r="J51" i="2"/>
  <c r="K51" i="2"/>
  <c r="L51" i="2"/>
  <c r="M51" i="2"/>
  <c r="N51" i="2"/>
  <c r="AK66" i="2"/>
  <c r="AK67" i="2"/>
  <c r="H70" i="2"/>
  <c r="I70" i="2"/>
  <c r="J70" i="2"/>
  <c r="K70" i="2"/>
  <c r="L70" i="2"/>
  <c r="N70" i="2"/>
  <c r="O70" i="2"/>
  <c r="P70" i="2"/>
  <c r="Q70" i="2"/>
  <c r="R70" i="2"/>
  <c r="S70" i="2"/>
  <c r="T70" i="2"/>
  <c r="V70" i="2"/>
  <c r="W70" i="2"/>
  <c r="X70" i="2"/>
  <c r="Y70" i="2"/>
  <c r="Z70" i="2"/>
  <c r="AB70" i="2"/>
  <c r="AC70" i="2"/>
  <c r="AD70" i="2"/>
  <c r="AE70" i="2"/>
  <c r="AF70" i="2"/>
  <c r="AG70" i="2"/>
  <c r="AI74" i="2"/>
  <c r="AI75" i="2"/>
  <c r="AK75" i="2"/>
  <c r="AK76" i="2"/>
  <c r="AJ23" i="2" l="1"/>
  <c r="AK70" i="2"/>
  <c r="X81" i="2"/>
  <c r="L81" i="2"/>
  <c r="H81" i="2"/>
  <c r="AF81" i="2"/>
  <c r="P81" i="2"/>
  <c r="AG81" i="2"/>
  <c r="Y81" i="2"/>
  <c r="Q81" i="2"/>
  <c r="AE81" i="2"/>
  <c r="W81" i="2"/>
  <c r="O81" i="2"/>
  <c r="K81" i="2"/>
  <c r="AI70" i="2"/>
  <c r="Z81" i="2"/>
  <c r="N81" i="2"/>
  <c r="AD81" i="2"/>
  <c r="V81" i="2"/>
  <c r="I81" i="2"/>
  <c r="J81" i="2"/>
  <c r="R81" i="2"/>
  <c r="AB81" i="2"/>
  <c r="S81" i="2"/>
  <c r="AC81" i="2"/>
  <c r="T81" i="2"/>
  <c r="AJ29" i="2"/>
  <c r="AK36" i="2"/>
  <c r="AI77" i="2"/>
  <c r="AK77" i="2"/>
  <c r="AI36" i="2"/>
  <c r="AJ31" i="2"/>
  <c r="AI81" i="2" l="1"/>
  <c r="AK81" i="2"/>
  <c r="AJ36" i="2"/>
  <c r="AJ81" i="2" s="1"/>
  <c r="G82" i="2"/>
  <c r="U82" i="2"/>
  <c r="AB82" i="2"/>
  <c r="N82" i="2"/>
  <c r="C82" i="2" l="1"/>
</calcChain>
</file>

<file path=xl/sharedStrings.xml><?xml version="1.0" encoding="utf-8"?>
<sst xmlns="http://schemas.openxmlformats.org/spreadsheetml/2006/main" count="199" uniqueCount="161">
  <si>
    <t>HARMONOGRAM REALIZACJI PROGRAMU STUDIÓW STACJONARNYCH II STOPNIA (PLAN STUDIÓW)</t>
  </si>
  <si>
    <t>Wydział: HUMANISTYCZNY</t>
  </si>
  <si>
    <t>Rodzaj zajęć:</t>
  </si>
  <si>
    <t>I</t>
  </si>
  <si>
    <t>W/WS</t>
  </si>
  <si>
    <t>II</t>
  </si>
  <si>
    <t>C/K/L/P/PZ/S</t>
  </si>
  <si>
    <t>III</t>
  </si>
  <si>
    <t>PW/PE/KZ</t>
  </si>
  <si>
    <t>Rozkład godzin</t>
  </si>
  <si>
    <t>Lp.</t>
  </si>
  <si>
    <t>Przedmiot</t>
  </si>
  <si>
    <t>kod</t>
  </si>
  <si>
    <t>forma zal. po semestrze *</t>
  </si>
  <si>
    <t>I rok</t>
  </si>
  <si>
    <t>II rok</t>
  </si>
  <si>
    <t>Razem godz.</t>
  </si>
  <si>
    <t>Całkowity nakład pracy studenta</t>
  </si>
  <si>
    <t>Razem ECTS</t>
  </si>
  <si>
    <t>1 semestr</t>
  </si>
  <si>
    <t>2 semestr</t>
  </si>
  <si>
    <t>3 semestr</t>
  </si>
  <si>
    <t>4 semestr</t>
  </si>
  <si>
    <t>E</t>
  </si>
  <si>
    <t>ZO</t>
  </si>
  <si>
    <t>Z</t>
  </si>
  <si>
    <t>ECTS</t>
  </si>
  <si>
    <t>C</t>
  </si>
  <si>
    <t>K</t>
  </si>
  <si>
    <t>L</t>
  </si>
  <si>
    <t>S</t>
  </si>
  <si>
    <t>PRZEDMIOTY OGÓLNOUCZELNIANE</t>
  </si>
  <si>
    <t>1.</t>
  </si>
  <si>
    <t>Język obcy</t>
  </si>
  <si>
    <t>0231.1.FILA2.A01.JO</t>
  </si>
  <si>
    <t>Sprawności akademickie</t>
  </si>
  <si>
    <t>0231.1.FILA2.A02.SA</t>
  </si>
  <si>
    <t>Przedmiot w zakresie wspracia studentów w procesie uczenia się</t>
  </si>
  <si>
    <t>0231.1.FILA2.A03.PW</t>
  </si>
  <si>
    <t>razem</t>
  </si>
  <si>
    <t>PRZEDMIOTY KIERUNKOWE/PODSTAWOWE</t>
  </si>
  <si>
    <t xml:space="preserve">Praktyczna nauka języka angielskiego </t>
  </si>
  <si>
    <t>0231.1.FILA2.B/C01.JA</t>
  </si>
  <si>
    <t xml:space="preserve">Teoria dyskursu </t>
  </si>
  <si>
    <t>0231.1.FILA2.B/C02.TD</t>
  </si>
  <si>
    <t>Teorie językoznawcze</t>
  </si>
  <si>
    <t>0231.1.FILA2.B/C03.TJ</t>
  </si>
  <si>
    <t>Teoria literatury</t>
  </si>
  <si>
    <t>02321.1.FILA2.B/C04.TL</t>
  </si>
  <si>
    <t xml:space="preserve">Teoria kultury </t>
  </si>
  <si>
    <t>0231.1.FILA2.B/C05.TK</t>
  </si>
  <si>
    <t xml:space="preserve">Wykład monograficzny </t>
  </si>
  <si>
    <t>0231.1.FILA2.B/C06.WM</t>
  </si>
  <si>
    <t>0231.1.FILA2.B/C07.SD</t>
  </si>
  <si>
    <t>PRZEDMIOTY DO WYBORU</t>
  </si>
  <si>
    <t>BLOK I*</t>
  </si>
  <si>
    <t>GRUPA PRZEDMIOTÓW Z ZAKRESU TŁUMACZEŃ SPECJALISTYCZNYCH</t>
  </si>
  <si>
    <t>Teoria przekładu</t>
  </si>
  <si>
    <t>0231.1.FILA2.D01.TP</t>
  </si>
  <si>
    <t>Kulturowe aspekty przekładu</t>
  </si>
  <si>
    <t>0231.1.FILA2.D02.AP</t>
  </si>
  <si>
    <t>Tłumaczenia specjalistyczne (nauka/technika/prawo)</t>
  </si>
  <si>
    <t>02321.1.FILA2.D03.TS1</t>
  </si>
  <si>
    <t>Tłumaczenia specjalistyczne (finanse/bankowość)</t>
  </si>
  <si>
    <t>0231.1.FILA2.D04.TS2</t>
  </si>
  <si>
    <t>Tłumaczenia audiowizulane</t>
  </si>
  <si>
    <t>0231.1.FILA2.D05.TA</t>
  </si>
  <si>
    <t>Tłumaczenia konsekutywne</t>
  </si>
  <si>
    <t>0231.1.FILA2.D06.TK</t>
  </si>
  <si>
    <t xml:space="preserve">Tłumaczenia symultaniczne </t>
  </si>
  <si>
    <t>0231.1.FILA2.D07.TUS</t>
  </si>
  <si>
    <t>Tłumaczenia użytkowe ogólne</t>
  </si>
  <si>
    <t>0231.1.FILA2.D08.TUO</t>
  </si>
  <si>
    <t>GRUPA PRZEDMIOTÓW NAUCZYCIELSKICH</t>
  </si>
  <si>
    <t>Psychologiczne podstawy działalności nauczyciela szkoły ponadpodstawowej</t>
  </si>
  <si>
    <t>0231.1.FILA2.D09.PSPD</t>
  </si>
  <si>
    <t>Pedagogiczne podstawy działalności nauczyciela szkoły ponadpodstawowej</t>
  </si>
  <si>
    <t>0231.1.FILA2.D10.PPD</t>
  </si>
  <si>
    <t>Praktyka zawodowa psychologiczno-pedagogiczna w szkole ponadpodstawowej</t>
  </si>
  <si>
    <t>0231.1.FILA2.D11.PPP</t>
  </si>
  <si>
    <t>Dydaktyka języka angielskiego w szkole ponadpodstawowej </t>
  </si>
  <si>
    <t>0231.1.FILA2.D12.PPO</t>
  </si>
  <si>
    <t>Współczesne trendy w dydaktyce j. angielskiego</t>
  </si>
  <si>
    <t>0231.1.FILA2.D13.DEZ</t>
  </si>
  <si>
    <t>Specjalne potrzeby edukacyjne na lekcji języka angielskiego</t>
  </si>
  <si>
    <t>0231.1.FILA2.D14.JP</t>
  </si>
  <si>
    <t>Narzędzia statystyczne w edukacji językowej</t>
  </si>
  <si>
    <t>0231.1.FILA2.D17.ADI</t>
  </si>
  <si>
    <t>Metody badawcze w glottodydaktyce</t>
  </si>
  <si>
    <t>0231.1.FILA2.D18.JKN</t>
  </si>
  <si>
    <t>Interkulturowość w edukacji językowej</t>
  </si>
  <si>
    <t>0231.1.FILA2.D20.LMA</t>
  </si>
  <si>
    <t>Praktyka zawodowa dydaktyczna (szkoła ponadpodstawowa)</t>
  </si>
  <si>
    <t>0231.1.FILA2.D21.PD</t>
  </si>
  <si>
    <t>GRUPA PRZEDMIOTÓW Z ZAKRESU TŁUMACZEŃ POŚWIADCZONYCH</t>
  </si>
  <si>
    <t>0231.1.FILA2.D22.TP</t>
  </si>
  <si>
    <t xml:space="preserve">Zasady i techniki wykonywania tłumaczeń poświadczonych </t>
  </si>
  <si>
    <t>0231.1.FILA2.D23.TWTP</t>
  </si>
  <si>
    <t xml:space="preserve">Tłumaczenia tekstów medycznych </t>
  </si>
  <si>
    <t>0231.1.FILA2.D24.TTM</t>
  </si>
  <si>
    <t xml:space="preserve">Tłumaczenia tekstów ekonomicznych i technicznych </t>
  </si>
  <si>
    <t>0231.1.FILA2.D25.TTET</t>
  </si>
  <si>
    <t>Tłumaczenia tekstów prawnych</t>
  </si>
  <si>
    <t>0231.1.FILA2.D26.TTP</t>
  </si>
  <si>
    <t>Tłumaczenia konsekutywne poświadczone</t>
  </si>
  <si>
    <t>0231.1.FILA2.D27.TKP</t>
  </si>
  <si>
    <t>Tłumaczenia a-vista poświadczone</t>
  </si>
  <si>
    <t>0231.1.FILA2.D28.TAVP</t>
  </si>
  <si>
    <t>Tłumaczenia użytkowe poświadczone</t>
  </si>
  <si>
    <t>0231.1.FILA2.D29.TUP</t>
  </si>
  <si>
    <t>BLOK II*</t>
  </si>
  <si>
    <t xml:space="preserve">GRUPA PRZEDMIOTÓW JĘZYKOZNAWCZYCH      </t>
  </si>
  <si>
    <t>Metodologia badań językoznawczych</t>
  </si>
  <si>
    <t>0231.1.FILA2.E01.MBJ</t>
  </si>
  <si>
    <t>Zmiany we współczesnym języku angielskim</t>
  </si>
  <si>
    <t>0231.1.FILA2.E02.WJA</t>
  </si>
  <si>
    <t>Pragmatyka</t>
  </si>
  <si>
    <t>0231.1.FILA2.E03.PM</t>
  </si>
  <si>
    <t>Językoznawstwo korpusowe</t>
  </si>
  <si>
    <t>0231.1.FILA2.E04.JK</t>
  </si>
  <si>
    <t>Statystyka w badaniach językoznawczych</t>
  </si>
  <si>
    <t>0231.1.FILA2.E05.SBJ</t>
  </si>
  <si>
    <t>Językoznawstwo kognitywne</t>
  </si>
  <si>
    <t>0231.1.FILA2.E06.JKG</t>
  </si>
  <si>
    <t xml:space="preserve">GRUPA PRZEDMIOTÓW LITERATUROZNAWCZO-KULTUROZNAWCZYCH       </t>
  </si>
  <si>
    <t>Metodologia badań literaturoznawczych</t>
  </si>
  <si>
    <t>0231.1.FILA2.E07.MBL</t>
  </si>
  <si>
    <t>Metodologia badań kulturoznawczych</t>
  </si>
  <si>
    <t>0231.1.FILA2.E08.MBK</t>
  </si>
  <si>
    <t>Współczesna literatura anglojęzyczna</t>
  </si>
  <si>
    <t>0231.1.FILA2.E09.WLA</t>
  </si>
  <si>
    <t>Społeczeństwo i kultura krajów Brytyjskiej Wspólnoty Narodów</t>
  </si>
  <si>
    <t>0231.1.FILA2.E10.BWN</t>
  </si>
  <si>
    <t>Społeczeństwo i kultura współczesnej Ameryki</t>
  </si>
  <si>
    <t>0231.1.FILA2.E11.SKA</t>
  </si>
  <si>
    <t>razem:</t>
  </si>
  <si>
    <t>0231.1.FILA2.F01.PZ</t>
  </si>
  <si>
    <t>RAZEM GRUPY PRZEDMIOTÓW</t>
  </si>
  <si>
    <t>Tworzenie i wdrażanie kursów językowych online</t>
  </si>
  <si>
    <t>0231.1.FILA2.D22.ON</t>
  </si>
  <si>
    <t>Teorie przyswajania i nauczania języków obcych</t>
  </si>
  <si>
    <t>0231.1.FILA2.D23.TP</t>
  </si>
  <si>
    <t>Ocenianie na lekcji języka angielskiego</t>
  </si>
  <si>
    <t>0231.1.FILA2.D24.OLJ</t>
  </si>
  <si>
    <t>Przy wyborze grup przedm. tłumaczeniowych</t>
  </si>
  <si>
    <t>1,2,3,4</t>
  </si>
  <si>
    <t>1,2,3</t>
  </si>
  <si>
    <t>Litera E obok liczby godzin oznacza e-learning</t>
  </si>
  <si>
    <t>Seminarium magisterskie A</t>
  </si>
  <si>
    <t>Seminarium magisterskie B</t>
  </si>
  <si>
    <r>
      <rPr>
        <b/>
        <sz val="10"/>
        <color rgb="FFFF0000"/>
        <rFont val="Times New Roman"/>
        <family val="1"/>
        <charset val="238"/>
      </rPr>
      <t>1,2</t>
    </r>
    <r>
      <rPr>
        <b/>
        <sz val="10"/>
        <rFont val="Times New Roman"/>
        <family val="1"/>
        <charset val="238"/>
      </rPr>
      <t>,3,4</t>
    </r>
  </si>
  <si>
    <r>
      <rPr>
        <b/>
        <sz val="10"/>
        <rFont val="Times New Roman"/>
        <family val="1"/>
        <charset val="238"/>
      </rPr>
      <t>* **</t>
    </r>
    <r>
      <rPr>
        <sz val="10"/>
        <rFont val="Times New Roman"/>
        <family val="1"/>
        <charset val="238"/>
      </rPr>
      <t xml:space="preserve"> Praktyka zawodowa tłumaczeniowa</t>
    </r>
  </si>
  <si>
    <r>
      <t xml:space="preserve">* Student wybiera </t>
    </r>
    <r>
      <rPr>
        <b/>
        <sz val="11"/>
        <color rgb="FF000000"/>
        <rFont val="Calibri"/>
        <family val="2"/>
        <charset val="238"/>
      </rPr>
      <t>jedną grupę przedmiotów</t>
    </r>
    <r>
      <rPr>
        <sz val="11"/>
        <color indexed="8"/>
        <rFont val="Calibri"/>
        <family val="2"/>
        <charset val="238"/>
      </rPr>
      <t xml:space="preserve"> w ramach każdego bloku       </t>
    </r>
    <r>
      <rPr>
        <b/>
        <sz val="12"/>
        <color rgb="FFFF0000"/>
        <rFont val="Calibri"/>
        <family val="2"/>
        <charset val="238"/>
      </rPr>
      <t xml:space="preserve">  * *</t>
    </r>
    <r>
      <rPr>
        <b/>
        <sz val="11"/>
        <color rgb="FFFF0000"/>
        <rFont val="Calibri"/>
        <family val="2"/>
        <charset val="238"/>
      </rPr>
      <t xml:space="preserve"> SEMINARIUM A i B: Ze względu na specyfikę treści przedmiotu i metod badawczych każdy prowadzący zajęcia dobiera adekwatny sposób ich prowadzenia ( w  bezpośrednim kontakcie lub zdalnie)  </t>
    </r>
    <r>
      <rPr>
        <sz val="11"/>
        <color indexed="8"/>
        <rFont val="Calibri"/>
        <family val="2"/>
        <charset val="238"/>
      </rPr>
      <t xml:space="preserve"> </t>
    </r>
    <r>
      <rPr>
        <sz val="12"/>
        <color rgb="FF000000"/>
        <rFont val="Calibri"/>
        <family val="2"/>
        <charset val="238"/>
      </rPr>
      <t>** *</t>
    </r>
    <r>
      <rPr>
        <sz val="11"/>
        <color indexed="8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Praktyki zawodowe tłumaczeniowe</t>
    </r>
    <r>
      <rPr>
        <sz val="11"/>
        <color indexed="8"/>
        <rFont val="Calibri"/>
        <family val="2"/>
        <charset val="238"/>
      </rPr>
      <t xml:space="preserve"> dotyczą studentów wybierających grupę przedmiotów w zakresie tłumaczeń specjalistycznych lub tłumaczeń poświadczonych</t>
    </r>
    <r>
      <rPr>
        <b/>
        <sz val="11"/>
        <color rgb="FF000000"/>
        <rFont val="Calibri"/>
        <family val="2"/>
        <charset val="238"/>
      </rPr>
      <t xml:space="preserve">  *** *</t>
    </r>
    <r>
      <rPr>
        <sz val="11"/>
        <color indexed="8"/>
        <rFont val="Calibri"/>
        <family val="2"/>
        <charset val="238"/>
      </rPr>
      <t>Studentów obowiązuje s</t>
    </r>
    <r>
      <rPr>
        <b/>
        <sz val="11"/>
        <color rgb="FF000000"/>
        <rFont val="Calibri"/>
        <family val="2"/>
        <charset val="238"/>
      </rPr>
      <t>zkolenie dotyczące bezpiecznych i higienicznych warunków kształcenia</t>
    </r>
    <r>
      <rPr>
        <sz val="11"/>
        <color indexed="8"/>
        <rFont val="Calibri"/>
        <family val="2"/>
        <charset val="238"/>
      </rPr>
      <t>, w wymiarze nie mniejszym niż 4 godziny, w zakresie uwzględniającym specyfikę kształcenia w uczelni i rodzaj wyposażenia technicznego wykorzystywanego w procesie kształcenia na I semestrze.
Studentów obowiązuje</t>
    </r>
    <r>
      <rPr>
        <b/>
        <sz val="11"/>
        <color rgb="FF000000"/>
        <rFont val="Calibri"/>
        <family val="2"/>
        <charset val="238"/>
      </rPr>
      <t xml:space="preserve"> szkolenie biblioteczne </t>
    </r>
    <r>
      <rPr>
        <sz val="11"/>
        <color indexed="8"/>
        <rFont val="Calibri"/>
        <family val="2"/>
        <charset val="238"/>
      </rPr>
      <t xml:space="preserve">w wymiarze 2 godzin na I semestrze. Studenci, którzy nie zrealizowali szkolenia z zakresu udzielania pierwszej pomocy przedmedycznej na I st. studiów (w wymiarze 5 godz. dla studentów przygotowujących się do pracy w zawodzie nauczyciela, natomiast dla pozostałych 4 godz.), są zobowiązani zrealizować te zajęcia na II st.
</t>
    </r>
  </si>
  <si>
    <t>30/15E</t>
  </si>
  <si>
    <t>30/30E</t>
  </si>
  <si>
    <t>60E</t>
  </si>
  <si>
    <t>30E</t>
  </si>
  <si>
    <t>15E</t>
  </si>
  <si>
    <t>20/10E</t>
  </si>
  <si>
    <r>
      <rPr>
        <b/>
        <u/>
        <sz val="11"/>
        <rFont val="Times New Roman"/>
        <family val="1"/>
        <charset val="238"/>
      </rPr>
      <t xml:space="preserve">Kierunek: Filologia angielska  </t>
    </r>
    <r>
      <rPr>
        <b/>
        <u/>
        <sz val="10"/>
        <rFont val="Times New Roman"/>
        <family val="1"/>
        <charset val="238"/>
      </rPr>
      <t xml:space="preserve">Profil: Ogólnoakademicki        </t>
    </r>
    <r>
      <rPr>
        <b/>
        <u/>
        <sz val="12"/>
        <rFont val="Times New Roman"/>
        <family val="1"/>
        <charset val="238"/>
      </rPr>
      <t>Obowiązuje od roku akademickiego 2023/2024</t>
    </r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</si>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</sst>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color rgb="FF00CCFF"/>
      <name val="Times New Roman"/>
      <family val="1"/>
      <charset val="238"/>
    </font>
    <font>
      <b/>
      <sz val="10"/>
      <color rgb="FF00CCFF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Calibri"/>
      <family val="2"/>
      <charset val="238"/>
    </font>
    <font>
      <sz val="9"/>
      <name val="Times New Roman"/>
      <family val="1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50"/>
        <bgColor indexed="34"/>
      </patternFill>
    </fill>
    <fill>
      <patternFill patternType="solid">
        <fgColor indexed="31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CCCCFF"/>
        <bgColor indexed="35"/>
      </patternFill>
    </fill>
    <fill>
      <patternFill patternType="solid">
        <fgColor rgb="FF99CC00"/>
        <bgColor indexed="34"/>
      </patternFill>
    </fill>
    <fill>
      <patternFill patternType="solid">
        <fgColor rgb="FF99CC0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CCCCFF"/>
        <bgColor indexed="23"/>
      </patternFill>
    </fill>
    <fill>
      <patternFill patternType="solid">
        <fgColor rgb="FFFFFF99"/>
        <bgColor indexed="23"/>
      </patternFill>
    </fill>
    <fill>
      <patternFill patternType="solid">
        <fgColor theme="4" tint="0.79998168889431442"/>
        <bgColor indexed="35"/>
      </patternFill>
    </fill>
    <fill>
      <patternFill patternType="solid">
        <fgColor theme="4" tint="0.79998168889431442"/>
        <bgColor indexed="23"/>
      </patternFill>
    </fill>
    <fill>
      <patternFill patternType="solid">
        <fgColor rgb="FFFFFF99"/>
        <bgColor indexed="26"/>
      </patternFill>
    </fill>
    <fill>
      <patternFill patternType="solid">
        <fgColor theme="0" tint="-4.9989318521683403E-2"/>
        <bgColor indexed="34"/>
      </patternFill>
    </fill>
    <fill>
      <patternFill patternType="solid">
        <fgColor theme="0" tint="-0.14999847407452621"/>
        <bgColor indexed="15"/>
      </patternFill>
    </fill>
    <fill>
      <patternFill patternType="solid">
        <fgColor theme="0" tint="-0.249977111117893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5" tint="0.59999389629810485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23"/>
      </patternFill>
    </fill>
    <fill>
      <patternFill patternType="solid">
        <fgColor rgb="FFFFFF99"/>
        <bgColor indexed="3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indexed="9"/>
      </patternFill>
    </fill>
    <fill>
      <patternFill patternType="solid">
        <fgColor rgb="FFFFC000"/>
        <bgColor indexed="34"/>
      </patternFill>
    </fill>
    <fill>
      <patternFill patternType="solid">
        <fgColor theme="2" tint="-0.249977111117893"/>
        <bgColor indexed="2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42">
    <xf numFmtId="0" fontId="0" fillId="0" borderId="0" xfId="0"/>
    <xf numFmtId="0" fontId="7" fillId="0" borderId="0" xfId="1"/>
    <xf numFmtId="0" fontId="4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1" applyFont="1" applyBorder="1"/>
    <xf numFmtId="0" fontId="1" fillId="0" borderId="1" xfId="1" applyFont="1" applyBorder="1"/>
    <xf numFmtId="0" fontId="4" fillId="1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/>
    <xf numFmtId="0" fontId="4" fillId="6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4" fillId="18" borderId="1" xfId="1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4" fillId="18" borderId="1" xfId="0" applyFont="1" applyFill="1" applyBorder="1"/>
    <xf numFmtId="0" fontId="4" fillId="18" borderId="1" xfId="0" applyFont="1" applyFill="1" applyBorder="1" applyAlignment="1">
      <alignment vertical="center"/>
    </xf>
    <xf numFmtId="0" fontId="10" fillId="1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5" fillId="18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18" fillId="0" borderId="0" xfId="0" applyFont="1"/>
    <xf numFmtId="0" fontId="5" fillId="9" borderId="1" xfId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4" fillId="2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4" fillId="8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0" fontId="19" fillId="0" borderId="1" xfId="0" applyFont="1" applyBorder="1"/>
    <xf numFmtId="0" fontId="4" fillId="11" borderId="1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center" vertical="center"/>
    </xf>
    <xf numFmtId="0" fontId="4" fillId="19" borderId="1" xfId="1" applyFont="1" applyFill="1" applyBorder="1" applyAlignment="1">
      <alignment horizontal="left" vertical="center"/>
    </xf>
    <xf numFmtId="0" fontId="4" fillId="16" borderId="1" xfId="1" applyFont="1" applyFill="1" applyBorder="1" applyAlignment="1">
      <alignment horizontal="left" vertical="center"/>
    </xf>
    <xf numFmtId="0" fontId="4" fillId="17" borderId="1" xfId="1" applyFont="1" applyFill="1" applyBorder="1" applyAlignment="1">
      <alignment horizontal="left" vertical="center"/>
    </xf>
    <xf numFmtId="0" fontId="5" fillId="11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1" borderId="1" xfId="1" applyFont="1" applyFill="1" applyBorder="1" applyAlignment="1">
      <alignment horizontal="center" vertical="center" wrapText="1"/>
    </xf>
    <xf numFmtId="0" fontId="4" fillId="21" borderId="1" xfId="1" applyFont="1" applyFill="1" applyBorder="1" applyAlignment="1">
      <alignment horizontal="center" vertical="center" wrapText="1"/>
    </xf>
    <xf numFmtId="0" fontId="5" fillId="22" borderId="1" xfId="1" applyFont="1" applyFill="1" applyBorder="1" applyAlignment="1">
      <alignment horizontal="center" vertical="center" wrapText="1"/>
    </xf>
    <xf numFmtId="0" fontId="17" fillId="22" borderId="1" xfId="1" applyFont="1" applyFill="1" applyBorder="1" applyAlignment="1">
      <alignment horizontal="center" vertical="center" wrapText="1"/>
    </xf>
    <xf numFmtId="0" fontId="5" fillId="23" borderId="1" xfId="1" applyFont="1" applyFill="1" applyBorder="1" applyAlignment="1">
      <alignment horizontal="center" vertical="center" wrapText="1"/>
    </xf>
    <xf numFmtId="0" fontId="4" fillId="23" borderId="1" xfId="1" applyFont="1" applyFill="1" applyBorder="1" applyAlignment="1">
      <alignment horizontal="center" vertical="center" wrapText="1"/>
    </xf>
    <xf numFmtId="0" fontId="4" fillId="12" borderId="1" xfId="1" applyFont="1" applyFill="1" applyBorder="1" applyAlignment="1">
      <alignment horizontal="center" vertical="center" wrapText="1"/>
    </xf>
    <xf numFmtId="0" fontId="4" fillId="12" borderId="0" xfId="0" applyFont="1" applyFill="1" applyAlignment="1">
      <alignment wrapText="1"/>
    </xf>
    <xf numFmtId="0" fontId="5" fillId="12" borderId="1" xfId="1" applyFont="1" applyFill="1" applyBorder="1" applyAlignment="1">
      <alignment horizontal="center" vertical="center" wrapText="1"/>
    </xf>
    <xf numFmtId="0" fontId="5" fillId="12" borderId="1" xfId="0" applyFont="1" applyFill="1" applyBorder="1" applyAlignment="1">
      <alignment horizontal="center" vertical="center" wrapText="1"/>
    </xf>
    <xf numFmtId="0" fontId="5" fillId="26" borderId="1" xfId="1" applyFont="1" applyFill="1" applyBorder="1" applyAlignment="1">
      <alignment horizontal="center" vertical="center" wrapText="1"/>
    </xf>
    <xf numFmtId="0" fontId="4" fillId="26" borderId="1" xfId="1" applyFont="1" applyFill="1" applyBorder="1" applyAlignment="1">
      <alignment horizontal="center" vertical="center" wrapText="1"/>
    </xf>
    <xf numFmtId="0" fontId="4" fillId="28" borderId="1" xfId="1" applyFont="1" applyFill="1" applyBorder="1" applyAlignment="1">
      <alignment horizontal="left" vertical="center"/>
    </xf>
    <xf numFmtId="0" fontId="4" fillId="26" borderId="1" xfId="0" applyFont="1" applyFill="1" applyBorder="1" applyAlignment="1">
      <alignment horizontal="center" vertical="center" wrapText="1"/>
    </xf>
    <xf numFmtId="0" fontId="4" fillId="29" borderId="1" xfId="1" applyFont="1" applyFill="1" applyBorder="1" applyAlignment="1">
      <alignment horizontal="center" vertical="center" wrapText="1"/>
    </xf>
    <xf numFmtId="0" fontId="5" fillId="15" borderId="1" xfId="0" applyFont="1" applyFill="1" applyBorder="1" applyAlignment="1">
      <alignment horizontal="center" vertical="center" wrapText="1"/>
    </xf>
    <xf numFmtId="0" fontId="4" fillId="12" borderId="1" xfId="0" applyFont="1" applyFill="1" applyBorder="1" applyAlignment="1">
      <alignment horizontal="center" vertical="center"/>
    </xf>
    <xf numFmtId="0" fontId="5" fillId="30" borderId="1" xfId="1" applyFont="1" applyFill="1" applyBorder="1"/>
    <xf numFmtId="0" fontId="5" fillId="31" borderId="1" xfId="1" applyFont="1" applyFill="1" applyBorder="1"/>
    <xf numFmtId="0" fontId="4" fillId="31" borderId="1" xfId="1" applyFont="1" applyFill="1" applyBorder="1"/>
    <xf numFmtId="0" fontId="5" fillId="31" borderId="1" xfId="1" applyFont="1" applyFill="1" applyBorder="1" applyAlignment="1">
      <alignment horizontal="center"/>
    </xf>
    <xf numFmtId="0" fontId="5" fillId="32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  <xf numFmtId="0" fontId="13" fillId="12" borderId="1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13" fillId="26" borderId="1" xfId="1" applyFont="1" applyFill="1" applyBorder="1" applyAlignment="1">
      <alignment horizontal="center" vertical="center" wrapText="1"/>
    </xf>
    <xf numFmtId="0" fontId="13" fillId="20" borderId="1" xfId="1" applyFont="1" applyFill="1" applyBorder="1" applyAlignment="1">
      <alignment horizontal="center" vertical="center" wrapText="1"/>
    </xf>
    <xf numFmtId="0" fontId="13" fillId="6" borderId="1" xfId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3" fillId="19" borderId="1" xfId="1" applyFont="1" applyFill="1" applyBorder="1" applyAlignment="1">
      <alignment horizontal="left" vertical="center"/>
    </xf>
    <xf numFmtId="0" fontId="24" fillId="4" borderId="1" xfId="1" applyFont="1" applyFill="1" applyBorder="1" applyAlignment="1">
      <alignment horizontal="center" vertical="center" wrapText="1"/>
    </xf>
    <xf numFmtId="0" fontId="13" fillId="26" borderId="1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6" xfId="1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6" borderId="6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1" applyFont="1" applyBorder="1" applyAlignment="1">
      <alignment horizontal="left" wrapText="1"/>
    </xf>
    <xf numFmtId="0" fontId="0" fillId="0" borderId="0" xfId="1" applyFont="1" applyAlignment="1">
      <alignment horizontal="left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26" borderId="1" xfId="1" applyFont="1" applyFill="1" applyBorder="1" applyAlignment="1">
      <alignment horizontal="center" vertical="center" wrapText="1"/>
    </xf>
    <xf numFmtId="0" fontId="5" fillId="18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25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 wrapText="1"/>
    </xf>
    <xf numFmtId="0" fontId="1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/>
    </xf>
    <xf numFmtId="0" fontId="12" fillId="24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/>
    </xf>
    <xf numFmtId="0" fontId="5" fillId="14" borderId="2" xfId="1" applyFont="1" applyFill="1" applyBorder="1" applyAlignment="1">
      <alignment horizontal="left" vertical="center"/>
    </xf>
    <xf numFmtId="0" fontId="5" fillId="14" borderId="3" xfId="1" applyFont="1" applyFill="1" applyBorder="1" applyAlignment="1">
      <alignment horizontal="left" vertical="center"/>
    </xf>
    <xf numFmtId="0" fontId="5" fillId="14" borderId="4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0" fontId="5" fillId="27" borderId="2" xfId="1" applyFont="1" applyFill="1" applyBorder="1" applyAlignment="1">
      <alignment horizontal="left" vertical="center"/>
    </xf>
    <xf numFmtId="0" fontId="5" fillId="27" borderId="3" xfId="1" applyFont="1" applyFill="1" applyBorder="1" applyAlignment="1">
      <alignment horizontal="left" vertical="center"/>
    </xf>
    <xf numFmtId="0" fontId="5" fillId="27" borderId="4" xfId="1" applyFont="1" applyFill="1" applyBorder="1" applyAlignment="1">
      <alignment horizontal="left" vertical="center"/>
    </xf>
    <xf numFmtId="0" fontId="5" fillId="13" borderId="2" xfId="1" applyFont="1" applyFill="1" applyBorder="1" applyAlignment="1">
      <alignment horizontal="left" vertical="center"/>
    </xf>
    <xf numFmtId="0" fontId="5" fillId="13" borderId="3" xfId="1" applyFont="1" applyFill="1" applyBorder="1" applyAlignment="1">
      <alignment horizontal="left" vertical="center"/>
    </xf>
    <xf numFmtId="0" fontId="5" fillId="33" borderId="1" xfId="1" applyFont="1" applyFill="1" applyBorder="1" applyAlignment="1">
      <alignment horizontal="left" vertical="center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32" borderId="2" xfId="0" applyFont="1" applyFill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center" vertical="center" wrapText="1"/>
    </xf>
    <xf numFmtId="0" fontId="18" fillId="14" borderId="4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3DEB3D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AEC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47B8B8"/>
      <rgbColor rgb="0099CC00"/>
      <rgbColor rgb="00FFCC00"/>
      <rgbColor rgb="00FF9900"/>
      <rgbColor rgb="00FF950E"/>
      <rgbColor rgb="00666699"/>
      <rgbColor rgb="00969696"/>
      <rgbColor rgb="00003366"/>
      <rgbColor rgb="0000AE00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99"/>
      <color rgb="FF00CCFF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89</xdr:row>
          <xdr:rowOff>57150</xdr:rowOff>
        </xdr:from>
        <xdr:to>
          <xdr:col>6</xdr:col>
          <xdr:colOff>190500</xdr:colOff>
          <xdr:row>100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Odcienie szarości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7"/>
  <sheetViews>
    <sheetView tabSelected="1" zoomScale="70" zoomScaleNormal="70" zoomScalePageLayoutView="80" workbookViewId="0">
      <selection activeCell="AI68" sqref="AI68"/>
    </sheetView>
  </sheetViews>
  <sheetFormatPr defaultColWidth="8.7109375" defaultRowHeight="15" x14ac:dyDescent="0.25"/>
  <cols>
    <col min="1" max="1" width="4.42578125" style="1" customWidth="1"/>
    <col min="2" max="2" width="28" style="1" customWidth="1"/>
    <col min="3" max="3" width="22.7109375" style="1" customWidth="1"/>
    <col min="4" max="4" width="5.140625" style="1" customWidth="1"/>
    <col min="5" max="5" width="4.85546875" style="1" customWidth="1"/>
    <col min="6" max="6" width="4.7109375" style="1" customWidth="1"/>
    <col min="7" max="7" width="8.85546875" style="1" customWidth="1"/>
    <col min="8" max="8" width="6.28515625" style="1" customWidth="1"/>
    <col min="9" max="9" width="6" style="1" customWidth="1"/>
    <col min="10" max="11" width="4.42578125" style="1" customWidth="1"/>
    <col min="12" max="13" width="5.85546875" style="1" customWidth="1"/>
    <col min="14" max="17" width="4.42578125" style="1" customWidth="1"/>
    <col min="18" max="18" width="6.28515625" style="1" customWidth="1"/>
    <col min="19" max="19" width="4.28515625" style="1" customWidth="1"/>
    <col min="20" max="20" width="5.7109375" style="1" customWidth="1"/>
    <col min="21" max="24" width="4.7109375" style="1" customWidth="1"/>
    <col min="25" max="25" width="5.7109375" style="1" customWidth="1"/>
    <col min="26" max="26" width="4.42578125" style="1" customWidth="1"/>
    <col min="27" max="27" width="4.5703125" style="1" customWidth="1"/>
    <col min="28" max="28" width="3.85546875" style="1" customWidth="1"/>
    <col min="29" max="29" width="4.42578125" style="1" customWidth="1"/>
    <col min="30" max="30" width="3.85546875" style="1" customWidth="1"/>
    <col min="31" max="32" width="4.7109375" style="1" customWidth="1"/>
    <col min="33" max="33" width="4.140625" style="1" customWidth="1"/>
    <col min="34" max="34" width="8.7109375" style="1" customWidth="1"/>
    <col min="35" max="35" width="7.85546875" style="1" customWidth="1"/>
    <col min="36" max="36" width="10.5703125" style="1" customWidth="1"/>
    <col min="37" max="37" width="8.42578125" style="1" customWidth="1"/>
    <col min="38" max="16384" width="8.7109375" style="1"/>
  </cols>
  <sheetData>
    <row r="1" spans="1:37" ht="32.25" customHeight="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</row>
    <row r="2" spans="1:37" ht="18.75" customHeight="1" x14ac:dyDescent="0.25">
      <c r="A2" s="34"/>
      <c r="B2" s="116" t="s">
        <v>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</row>
    <row r="3" spans="1:37" ht="30.75" customHeight="1" x14ac:dyDescent="0.25">
      <c r="A3" s="34"/>
      <c r="B3" s="117" t="s">
        <v>159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5"/>
      <c r="AI3" s="109"/>
      <c r="AJ3" s="109"/>
      <c r="AK3" s="109"/>
    </row>
    <row r="4" spans="1:37" ht="40.5" customHeight="1" x14ac:dyDescent="0.25">
      <c r="A4" s="34"/>
      <c r="B4" s="35" t="s">
        <v>2</v>
      </c>
      <c r="C4" s="61" t="s">
        <v>3</v>
      </c>
      <c r="D4" s="62" t="s">
        <v>4</v>
      </c>
      <c r="E4" s="63" t="s">
        <v>5</v>
      </c>
      <c r="F4" s="64" t="s">
        <v>6</v>
      </c>
      <c r="G4" s="65" t="s">
        <v>7</v>
      </c>
      <c r="H4" s="66" t="s">
        <v>8</v>
      </c>
      <c r="I4" s="66"/>
      <c r="J4" s="119" t="s">
        <v>147</v>
      </c>
      <c r="K4" s="120"/>
      <c r="L4" s="120"/>
      <c r="M4" s="120"/>
      <c r="N4" s="120"/>
      <c r="O4" s="120"/>
      <c r="P4" s="120"/>
      <c r="Q4" s="121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 ht="15" customHeight="1" x14ac:dyDescent="0.25">
      <c r="A5" s="118"/>
      <c r="B5" s="118"/>
      <c r="C5" s="118"/>
      <c r="D5" s="118"/>
      <c r="E5" s="118"/>
      <c r="F5" s="118"/>
      <c r="G5" s="109" t="s">
        <v>9</v>
      </c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</row>
    <row r="6" spans="1:37" ht="15" customHeight="1" x14ac:dyDescent="0.25">
      <c r="A6" s="122" t="s">
        <v>10</v>
      </c>
      <c r="B6" s="108" t="s">
        <v>11</v>
      </c>
      <c r="C6" s="108" t="s">
        <v>12</v>
      </c>
      <c r="D6" s="109" t="s">
        <v>13</v>
      </c>
      <c r="E6" s="109"/>
      <c r="F6" s="109"/>
      <c r="G6" s="114" t="s">
        <v>14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0" t="s">
        <v>15</v>
      </c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08" t="s">
        <v>16</v>
      </c>
      <c r="AJ6" s="108" t="s">
        <v>17</v>
      </c>
      <c r="AK6" s="108" t="s">
        <v>18</v>
      </c>
    </row>
    <row r="7" spans="1:37" ht="15" customHeight="1" x14ac:dyDescent="0.25">
      <c r="A7" s="122"/>
      <c r="B7" s="108"/>
      <c r="C7" s="108"/>
      <c r="D7" s="109"/>
      <c r="E7" s="109"/>
      <c r="F7" s="109"/>
      <c r="G7" s="112" t="s">
        <v>19</v>
      </c>
      <c r="H7" s="112"/>
      <c r="I7" s="112"/>
      <c r="J7" s="112"/>
      <c r="K7" s="112"/>
      <c r="L7" s="112"/>
      <c r="M7" s="112"/>
      <c r="N7" s="113" t="s">
        <v>20</v>
      </c>
      <c r="O7" s="113"/>
      <c r="P7" s="113"/>
      <c r="Q7" s="113"/>
      <c r="R7" s="113"/>
      <c r="S7" s="113"/>
      <c r="T7" s="113"/>
      <c r="U7" s="111" t="s">
        <v>21</v>
      </c>
      <c r="V7" s="111"/>
      <c r="W7" s="111"/>
      <c r="X7" s="111"/>
      <c r="Y7" s="111"/>
      <c r="Z7" s="111"/>
      <c r="AA7" s="111"/>
      <c r="AB7" s="110" t="s">
        <v>22</v>
      </c>
      <c r="AC7" s="110"/>
      <c r="AD7" s="110"/>
      <c r="AE7" s="110"/>
      <c r="AF7" s="110"/>
      <c r="AG7" s="110"/>
      <c r="AH7" s="110"/>
      <c r="AI7" s="108"/>
      <c r="AJ7" s="108"/>
      <c r="AK7" s="108"/>
    </row>
    <row r="8" spans="1:37" ht="24.75" customHeight="1" x14ac:dyDescent="0.25">
      <c r="A8" s="122"/>
      <c r="B8" s="108"/>
      <c r="C8" s="108"/>
      <c r="D8" s="109" t="s">
        <v>23</v>
      </c>
      <c r="E8" s="108" t="s">
        <v>24</v>
      </c>
      <c r="F8" s="108" t="s">
        <v>25</v>
      </c>
      <c r="G8" s="112" t="s">
        <v>3</v>
      </c>
      <c r="H8" s="112" t="s">
        <v>5</v>
      </c>
      <c r="I8" s="112"/>
      <c r="J8" s="112"/>
      <c r="K8" s="112"/>
      <c r="L8" s="112" t="s">
        <v>7</v>
      </c>
      <c r="M8" s="112" t="s">
        <v>26</v>
      </c>
      <c r="N8" s="113" t="s">
        <v>3</v>
      </c>
      <c r="O8" s="113" t="s">
        <v>5</v>
      </c>
      <c r="P8" s="113"/>
      <c r="Q8" s="113"/>
      <c r="R8" s="113"/>
      <c r="S8" s="113" t="s">
        <v>7</v>
      </c>
      <c r="T8" s="113" t="s">
        <v>26</v>
      </c>
      <c r="U8" s="111" t="s">
        <v>3</v>
      </c>
      <c r="V8" s="111" t="s">
        <v>5</v>
      </c>
      <c r="W8" s="111"/>
      <c r="X8" s="111"/>
      <c r="Y8" s="111"/>
      <c r="Z8" s="111" t="s">
        <v>7</v>
      </c>
      <c r="AA8" s="111" t="s">
        <v>26</v>
      </c>
      <c r="AB8" s="110" t="s">
        <v>3</v>
      </c>
      <c r="AC8" s="110" t="s">
        <v>5</v>
      </c>
      <c r="AD8" s="110"/>
      <c r="AE8" s="110"/>
      <c r="AF8" s="110"/>
      <c r="AG8" s="110" t="s">
        <v>7</v>
      </c>
      <c r="AH8" s="110" t="s">
        <v>26</v>
      </c>
      <c r="AI8" s="108"/>
      <c r="AJ8" s="108"/>
      <c r="AK8" s="108"/>
    </row>
    <row r="9" spans="1:37" ht="15" customHeight="1" x14ac:dyDescent="0.25">
      <c r="A9" s="122"/>
      <c r="B9" s="108"/>
      <c r="C9" s="108"/>
      <c r="D9" s="109"/>
      <c r="E9" s="108"/>
      <c r="F9" s="108"/>
      <c r="G9" s="112"/>
      <c r="H9" s="36" t="s">
        <v>27</v>
      </c>
      <c r="I9" s="36" t="s">
        <v>28</v>
      </c>
      <c r="J9" s="36" t="s">
        <v>29</v>
      </c>
      <c r="K9" s="36" t="s">
        <v>30</v>
      </c>
      <c r="L9" s="112"/>
      <c r="M9" s="112"/>
      <c r="N9" s="113"/>
      <c r="O9" s="37" t="s">
        <v>27</v>
      </c>
      <c r="P9" s="37" t="s">
        <v>28</v>
      </c>
      <c r="Q9" s="37" t="s">
        <v>29</v>
      </c>
      <c r="R9" s="37" t="s">
        <v>30</v>
      </c>
      <c r="S9" s="113"/>
      <c r="T9" s="113"/>
      <c r="U9" s="111"/>
      <c r="V9" s="71" t="s">
        <v>27</v>
      </c>
      <c r="W9" s="71" t="s">
        <v>28</v>
      </c>
      <c r="X9" s="71" t="s">
        <v>29</v>
      </c>
      <c r="Y9" s="71" t="s">
        <v>30</v>
      </c>
      <c r="Z9" s="111"/>
      <c r="AA9" s="111"/>
      <c r="AB9" s="110"/>
      <c r="AC9" s="31" t="s">
        <v>27</v>
      </c>
      <c r="AD9" s="31" t="s">
        <v>28</v>
      </c>
      <c r="AE9" s="31" t="s">
        <v>29</v>
      </c>
      <c r="AF9" s="31" t="s">
        <v>30</v>
      </c>
      <c r="AG9" s="110"/>
      <c r="AH9" s="110"/>
      <c r="AI9" s="108"/>
      <c r="AJ9" s="108"/>
      <c r="AK9" s="108"/>
    </row>
    <row r="10" spans="1:37" x14ac:dyDescent="0.25">
      <c r="A10" s="123" t="s">
        <v>31</v>
      </c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</row>
    <row r="11" spans="1:37" ht="16.5" customHeight="1" x14ac:dyDescent="0.25">
      <c r="A11" s="38" t="s">
        <v>32</v>
      </c>
      <c r="B11" s="2" t="s">
        <v>33</v>
      </c>
      <c r="C11" s="4" t="s">
        <v>34</v>
      </c>
      <c r="D11" s="39">
        <v>3</v>
      </c>
      <c r="E11" s="5">
        <v>2.2999999999999998</v>
      </c>
      <c r="F11" s="6"/>
      <c r="G11" s="24"/>
      <c r="H11" s="24"/>
      <c r="I11" s="24"/>
      <c r="J11" s="24"/>
      <c r="K11" s="24"/>
      <c r="L11" s="24"/>
      <c r="M11" s="24"/>
      <c r="N11" s="7"/>
      <c r="O11" s="7">
        <v>30</v>
      </c>
      <c r="P11" s="7"/>
      <c r="Q11" s="7"/>
      <c r="R11" s="7"/>
      <c r="S11" s="7"/>
      <c r="T11" s="7">
        <v>1</v>
      </c>
      <c r="U11" s="72"/>
      <c r="V11" s="72">
        <v>30</v>
      </c>
      <c r="W11" s="72"/>
      <c r="X11" s="72"/>
      <c r="Y11" s="72"/>
      <c r="Z11" s="72"/>
      <c r="AA11" s="72">
        <v>2</v>
      </c>
      <c r="AB11" s="10"/>
      <c r="AC11" s="10"/>
      <c r="AD11" s="10"/>
      <c r="AE11" s="10"/>
      <c r="AF11" s="10"/>
      <c r="AG11" s="10"/>
      <c r="AH11" s="10"/>
      <c r="AI11" s="6">
        <f>SUM(G11:L11,N11:S11,U11:Z11,AB11:AG11)</f>
        <v>60</v>
      </c>
      <c r="AJ11" s="19">
        <v>75</v>
      </c>
      <c r="AK11" s="20">
        <f>SUM(M11,T11,AA11,AH11)</f>
        <v>3</v>
      </c>
    </row>
    <row r="12" spans="1:37" ht="22.5" customHeight="1" x14ac:dyDescent="0.25">
      <c r="A12" s="38">
        <v>2</v>
      </c>
      <c r="B12" s="4" t="s">
        <v>35</v>
      </c>
      <c r="C12" s="4" t="s">
        <v>36</v>
      </c>
      <c r="D12" s="5"/>
      <c r="E12" s="5">
        <v>1.2</v>
      </c>
      <c r="F12" s="6"/>
      <c r="G12" s="24"/>
      <c r="H12" s="24">
        <v>30</v>
      </c>
      <c r="I12" s="24"/>
      <c r="J12" s="24"/>
      <c r="K12" s="24"/>
      <c r="L12" s="24"/>
      <c r="M12" s="24">
        <v>2</v>
      </c>
      <c r="N12" s="7"/>
      <c r="O12" s="7">
        <v>45</v>
      </c>
      <c r="P12" s="7"/>
      <c r="Q12" s="7"/>
      <c r="R12" s="7"/>
      <c r="S12" s="7"/>
      <c r="T12" s="7">
        <v>3</v>
      </c>
      <c r="U12" s="72"/>
      <c r="V12" s="72"/>
      <c r="W12" s="72"/>
      <c r="X12" s="72"/>
      <c r="Y12" s="72"/>
      <c r="Z12" s="72"/>
      <c r="AA12" s="72"/>
      <c r="AB12" s="10"/>
      <c r="AC12" s="10"/>
      <c r="AD12" s="10"/>
      <c r="AE12" s="10"/>
      <c r="AF12" s="10"/>
      <c r="AG12" s="10"/>
      <c r="AH12" s="10"/>
      <c r="AI12" s="6">
        <f t="shared" ref="AI12:AI13" si="0">SUM(G12:L12,N12:S12,U12:Z12,AB12:AG12)</f>
        <v>75</v>
      </c>
      <c r="AJ12" s="19">
        <v>125</v>
      </c>
      <c r="AK12" s="20">
        <f t="shared" ref="AK12" si="1">SUM(M12,T12,AA12,AH12)</f>
        <v>5</v>
      </c>
    </row>
    <row r="13" spans="1:37" ht="27" customHeight="1" x14ac:dyDescent="0.25">
      <c r="A13" s="38">
        <v>3</v>
      </c>
      <c r="B13" s="4" t="s">
        <v>37</v>
      </c>
      <c r="C13" s="5" t="s">
        <v>38</v>
      </c>
      <c r="D13" s="5"/>
      <c r="E13" s="5">
        <v>1</v>
      </c>
      <c r="F13" s="6"/>
      <c r="G13" s="24"/>
      <c r="H13" s="24"/>
      <c r="I13" s="24">
        <v>15</v>
      </c>
      <c r="J13" s="24"/>
      <c r="K13" s="24"/>
      <c r="L13" s="24"/>
      <c r="M13" s="24">
        <v>1</v>
      </c>
      <c r="N13" s="7"/>
      <c r="O13" s="7"/>
      <c r="P13" s="7"/>
      <c r="Q13" s="7"/>
      <c r="R13" s="7"/>
      <c r="S13" s="7"/>
      <c r="T13" s="7"/>
      <c r="U13" s="72"/>
      <c r="V13" s="72"/>
      <c r="W13" s="72"/>
      <c r="X13" s="72"/>
      <c r="Y13" s="72"/>
      <c r="Z13" s="72"/>
      <c r="AA13" s="72"/>
      <c r="AB13" s="10"/>
      <c r="AC13" s="10"/>
      <c r="AD13" s="10"/>
      <c r="AE13" s="10"/>
      <c r="AF13" s="10"/>
      <c r="AG13" s="10"/>
      <c r="AH13" s="10"/>
      <c r="AI13" s="6">
        <f t="shared" si="0"/>
        <v>15</v>
      </c>
      <c r="AJ13" s="19">
        <v>25</v>
      </c>
      <c r="AK13" s="20">
        <v>1</v>
      </c>
    </row>
    <row r="14" spans="1:37" ht="11.25" customHeight="1" x14ac:dyDescent="0.25">
      <c r="A14" s="122" t="s">
        <v>39</v>
      </c>
      <c r="B14" s="122"/>
      <c r="C14" s="6"/>
      <c r="D14" s="5"/>
      <c r="E14" s="6"/>
      <c r="F14" s="6"/>
      <c r="G14" s="22">
        <f t="shared" ref="G14:AJ14" si="2">SUM(G11:G13)</f>
        <v>0</v>
      </c>
      <c r="H14" s="22">
        <f t="shared" si="2"/>
        <v>30</v>
      </c>
      <c r="I14" s="22">
        <f t="shared" si="2"/>
        <v>15</v>
      </c>
      <c r="J14" s="22">
        <f t="shared" si="2"/>
        <v>0</v>
      </c>
      <c r="K14" s="22">
        <f t="shared" si="2"/>
        <v>0</v>
      </c>
      <c r="L14" s="22">
        <f t="shared" si="2"/>
        <v>0</v>
      </c>
      <c r="M14" s="22">
        <f t="shared" si="2"/>
        <v>3</v>
      </c>
      <c r="N14" s="22">
        <f t="shared" si="2"/>
        <v>0</v>
      </c>
      <c r="O14" s="22">
        <f t="shared" si="2"/>
        <v>75</v>
      </c>
      <c r="P14" s="22">
        <f t="shared" si="2"/>
        <v>0</v>
      </c>
      <c r="Q14" s="22">
        <f t="shared" si="2"/>
        <v>0</v>
      </c>
      <c r="R14" s="22">
        <f t="shared" si="2"/>
        <v>0</v>
      </c>
      <c r="S14" s="22">
        <f t="shared" si="2"/>
        <v>0</v>
      </c>
      <c r="T14" s="22">
        <f t="shared" si="2"/>
        <v>4</v>
      </c>
      <c r="U14" s="22">
        <f t="shared" si="2"/>
        <v>0</v>
      </c>
      <c r="V14" s="22">
        <f t="shared" si="2"/>
        <v>30</v>
      </c>
      <c r="W14" s="22">
        <f t="shared" si="2"/>
        <v>0</v>
      </c>
      <c r="X14" s="22">
        <f t="shared" si="2"/>
        <v>0</v>
      </c>
      <c r="Y14" s="22">
        <f t="shared" si="2"/>
        <v>0</v>
      </c>
      <c r="Z14" s="22">
        <f t="shared" si="2"/>
        <v>0</v>
      </c>
      <c r="AA14" s="22">
        <f t="shared" si="2"/>
        <v>2</v>
      </c>
      <c r="AB14" s="22">
        <f t="shared" si="2"/>
        <v>0</v>
      </c>
      <c r="AC14" s="22">
        <f t="shared" si="2"/>
        <v>0</v>
      </c>
      <c r="AD14" s="22">
        <f t="shared" si="2"/>
        <v>0</v>
      </c>
      <c r="AE14" s="22">
        <f t="shared" si="2"/>
        <v>0</v>
      </c>
      <c r="AF14" s="22">
        <f t="shared" si="2"/>
        <v>0</v>
      </c>
      <c r="AG14" s="22">
        <f t="shared" si="2"/>
        <v>0</v>
      </c>
      <c r="AH14" s="22">
        <f t="shared" si="2"/>
        <v>0</v>
      </c>
      <c r="AI14" s="22">
        <f t="shared" si="2"/>
        <v>150</v>
      </c>
      <c r="AJ14" s="40">
        <f t="shared" si="2"/>
        <v>225</v>
      </c>
      <c r="AK14" s="41">
        <v>9</v>
      </c>
    </row>
    <row r="15" spans="1:37" x14ac:dyDescent="0.25">
      <c r="A15" s="123" t="s">
        <v>40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</row>
    <row r="16" spans="1:37" ht="25.5" x14ac:dyDescent="0.25">
      <c r="A16" s="38">
        <v>1</v>
      </c>
      <c r="B16" s="4" t="s">
        <v>41</v>
      </c>
      <c r="C16" s="4" t="s">
        <v>42</v>
      </c>
      <c r="D16" s="5">
        <v>3</v>
      </c>
      <c r="E16" s="5" t="s">
        <v>145</v>
      </c>
      <c r="F16" s="5"/>
      <c r="G16" s="24"/>
      <c r="H16" s="25">
        <v>120</v>
      </c>
      <c r="I16" s="26"/>
      <c r="J16" s="26"/>
      <c r="K16" s="26"/>
      <c r="L16" s="24"/>
      <c r="M16" s="25">
        <v>8</v>
      </c>
      <c r="N16" s="7"/>
      <c r="O16" s="7">
        <v>120</v>
      </c>
      <c r="P16" s="7"/>
      <c r="Q16" s="7"/>
      <c r="R16" s="17"/>
      <c r="S16" s="7"/>
      <c r="T16" s="7">
        <v>7</v>
      </c>
      <c r="U16" s="72"/>
      <c r="V16" s="72">
        <v>120</v>
      </c>
      <c r="W16" s="72"/>
      <c r="X16" s="72"/>
      <c r="Y16" s="72"/>
      <c r="Z16" s="72"/>
      <c r="AA16" s="72">
        <v>7</v>
      </c>
      <c r="AB16" s="75">
        <v>30</v>
      </c>
      <c r="AC16" s="18"/>
      <c r="AD16" s="18"/>
      <c r="AE16" s="18"/>
      <c r="AF16" s="18"/>
      <c r="AG16" s="18"/>
      <c r="AH16" s="75">
        <v>2</v>
      </c>
      <c r="AI16" s="6">
        <f>SUM(G16:L16,N16:S16,U16:Z16,AB16:AG16)</f>
        <v>390</v>
      </c>
      <c r="AJ16" s="19">
        <f>AK16*25</f>
        <v>600</v>
      </c>
      <c r="AK16" s="70">
        <f>SUM(M16,T16,AA16,AH16)</f>
        <v>24</v>
      </c>
    </row>
    <row r="17" spans="1:37" ht="22.5" customHeight="1" x14ac:dyDescent="0.25">
      <c r="A17" s="5">
        <v>2</v>
      </c>
      <c r="B17" s="4" t="s">
        <v>43</v>
      </c>
      <c r="C17" s="4" t="s">
        <v>44</v>
      </c>
      <c r="D17" s="5"/>
      <c r="E17" s="5">
        <v>4</v>
      </c>
      <c r="F17" s="5"/>
      <c r="G17" s="24"/>
      <c r="H17" s="25"/>
      <c r="I17" s="25"/>
      <c r="J17" s="25"/>
      <c r="K17" s="25"/>
      <c r="L17" s="24"/>
      <c r="M17" s="25"/>
      <c r="N17" s="7"/>
      <c r="O17" s="7"/>
      <c r="P17" s="7"/>
      <c r="Q17" s="7"/>
      <c r="R17" s="7"/>
      <c r="S17" s="7"/>
      <c r="T17" s="7"/>
      <c r="U17" s="72"/>
      <c r="V17" s="72"/>
      <c r="W17" s="72"/>
      <c r="X17" s="72"/>
      <c r="Y17" s="72"/>
      <c r="Z17" s="72"/>
      <c r="AA17" s="72"/>
      <c r="AB17" s="10">
        <v>30</v>
      </c>
      <c r="AC17" s="10"/>
      <c r="AD17" s="10"/>
      <c r="AE17" s="10"/>
      <c r="AF17" s="10"/>
      <c r="AG17" s="10"/>
      <c r="AH17" s="98">
        <v>4</v>
      </c>
      <c r="AI17" s="6">
        <f>SUM(G17:L17,N17:S17,U17:Z17,AB17:AG17)</f>
        <v>30</v>
      </c>
      <c r="AJ17" s="19">
        <f>AK17*25</f>
        <v>100</v>
      </c>
      <c r="AK17" s="20">
        <v>4</v>
      </c>
    </row>
    <row r="18" spans="1:37" ht="22.5" customHeight="1" x14ac:dyDescent="0.25">
      <c r="A18" s="5">
        <v>3</v>
      </c>
      <c r="B18" s="21" t="s">
        <v>45</v>
      </c>
      <c r="C18" s="4" t="s">
        <v>46</v>
      </c>
      <c r="D18" s="5">
        <v>1</v>
      </c>
      <c r="E18" s="5"/>
      <c r="F18" s="5"/>
      <c r="G18" s="24">
        <v>30</v>
      </c>
      <c r="H18" s="25"/>
      <c r="I18" s="25"/>
      <c r="J18" s="25"/>
      <c r="K18" s="25"/>
      <c r="L18" s="24"/>
      <c r="M18" s="25">
        <v>3</v>
      </c>
      <c r="N18" s="7"/>
      <c r="O18" s="7"/>
      <c r="P18" s="7"/>
      <c r="Q18" s="7"/>
      <c r="R18" s="7"/>
      <c r="S18" s="7"/>
      <c r="T18" s="7"/>
      <c r="U18" s="72"/>
      <c r="V18" s="72"/>
      <c r="W18" s="72"/>
      <c r="X18" s="72"/>
      <c r="Y18" s="72"/>
      <c r="Z18" s="72"/>
      <c r="AA18" s="72"/>
      <c r="AB18" s="10"/>
      <c r="AC18" s="10"/>
      <c r="AD18" s="10"/>
      <c r="AE18" s="10"/>
      <c r="AF18" s="10"/>
      <c r="AG18" s="10"/>
      <c r="AH18" s="31"/>
      <c r="AI18" s="6">
        <v>30</v>
      </c>
      <c r="AJ18" s="19">
        <f t="shared" ref="AJ18:AJ23" si="3">AK18*25</f>
        <v>75</v>
      </c>
      <c r="AK18" s="20">
        <v>3</v>
      </c>
    </row>
    <row r="19" spans="1:37" ht="24" customHeight="1" x14ac:dyDescent="0.25">
      <c r="A19" s="5">
        <v>4</v>
      </c>
      <c r="B19" s="21" t="s">
        <v>47</v>
      </c>
      <c r="C19" s="4" t="s">
        <v>48</v>
      </c>
      <c r="D19" s="5">
        <v>1</v>
      </c>
      <c r="E19" s="5"/>
      <c r="F19" s="5"/>
      <c r="G19" s="24">
        <v>30</v>
      </c>
      <c r="H19" s="25"/>
      <c r="I19" s="25"/>
      <c r="J19" s="25"/>
      <c r="K19" s="25"/>
      <c r="L19" s="24"/>
      <c r="M19" s="25">
        <v>3</v>
      </c>
      <c r="N19" s="7"/>
      <c r="O19" s="7"/>
      <c r="P19" s="7"/>
      <c r="Q19" s="7"/>
      <c r="R19" s="7"/>
      <c r="S19" s="7"/>
      <c r="T19" s="7"/>
      <c r="U19" s="72"/>
      <c r="V19" s="72"/>
      <c r="W19" s="72"/>
      <c r="X19" s="72"/>
      <c r="Y19" s="72"/>
      <c r="Z19" s="72"/>
      <c r="AA19" s="72"/>
      <c r="AB19" s="10"/>
      <c r="AC19" s="10"/>
      <c r="AD19" s="10"/>
      <c r="AE19" s="10"/>
      <c r="AF19" s="10"/>
      <c r="AG19" s="10"/>
      <c r="AH19" s="31"/>
      <c r="AI19" s="6">
        <v>30</v>
      </c>
      <c r="AJ19" s="19">
        <f t="shared" si="3"/>
        <v>75</v>
      </c>
      <c r="AK19" s="20">
        <v>3</v>
      </c>
    </row>
    <row r="20" spans="1:37" ht="29.25" customHeight="1" x14ac:dyDescent="0.25">
      <c r="A20" s="5">
        <v>5</v>
      </c>
      <c r="B20" s="21" t="s">
        <v>49</v>
      </c>
      <c r="C20" s="4" t="s">
        <v>50</v>
      </c>
      <c r="D20" s="5">
        <v>1</v>
      </c>
      <c r="E20" s="5"/>
      <c r="F20" s="5"/>
      <c r="G20" s="24">
        <v>30</v>
      </c>
      <c r="H20" s="25"/>
      <c r="I20" s="25"/>
      <c r="J20" s="25"/>
      <c r="K20" s="25"/>
      <c r="L20" s="24"/>
      <c r="M20" s="25">
        <v>3</v>
      </c>
      <c r="N20" s="7"/>
      <c r="O20" s="7"/>
      <c r="P20" s="7"/>
      <c r="Q20" s="7"/>
      <c r="R20" s="7"/>
      <c r="S20" s="7"/>
      <c r="T20" s="7"/>
      <c r="U20" s="72"/>
      <c r="V20" s="72"/>
      <c r="W20" s="72"/>
      <c r="X20" s="72"/>
      <c r="Y20" s="72"/>
      <c r="Z20" s="72"/>
      <c r="AA20" s="72"/>
      <c r="AB20" s="10"/>
      <c r="AC20" s="10"/>
      <c r="AD20" s="10"/>
      <c r="AE20" s="10"/>
      <c r="AF20" s="10"/>
      <c r="AG20" s="10"/>
      <c r="AH20" s="31"/>
      <c r="AI20" s="6">
        <v>30</v>
      </c>
      <c r="AJ20" s="19">
        <f t="shared" si="3"/>
        <v>75</v>
      </c>
      <c r="AK20" s="20">
        <v>3</v>
      </c>
    </row>
    <row r="21" spans="1:37" ht="24.75" customHeight="1" x14ac:dyDescent="0.25">
      <c r="A21" s="38">
        <v>6</v>
      </c>
      <c r="B21" s="4" t="s">
        <v>51</v>
      </c>
      <c r="C21" s="4" t="s">
        <v>52</v>
      </c>
      <c r="D21" s="5"/>
      <c r="E21" s="5" t="s">
        <v>146</v>
      </c>
      <c r="F21" s="5"/>
      <c r="G21" s="24">
        <v>30</v>
      </c>
      <c r="H21" s="27"/>
      <c r="I21" s="26"/>
      <c r="J21" s="26"/>
      <c r="K21" s="26"/>
      <c r="L21" s="24"/>
      <c r="M21" s="25">
        <v>3</v>
      </c>
      <c r="N21" s="7">
        <v>30</v>
      </c>
      <c r="O21" s="7"/>
      <c r="P21" s="7"/>
      <c r="Q21" s="7"/>
      <c r="R21" s="17"/>
      <c r="S21" s="7"/>
      <c r="T21" s="7">
        <v>2</v>
      </c>
      <c r="U21" s="72">
        <v>30</v>
      </c>
      <c r="V21" s="72"/>
      <c r="W21" s="72"/>
      <c r="X21" s="72"/>
      <c r="Y21" s="72"/>
      <c r="Z21" s="72"/>
      <c r="AA21" s="72">
        <v>2</v>
      </c>
      <c r="AB21" s="18"/>
      <c r="AC21" s="18"/>
      <c r="AD21" s="18"/>
      <c r="AE21" s="18"/>
      <c r="AF21" s="18"/>
      <c r="AG21" s="18"/>
      <c r="AH21" s="32"/>
      <c r="AI21" s="6">
        <f>SUM(G21:L21,N21:S21,U21:Z21,AB21:AG21)</f>
        <v>90</v>
      </c>
      <c r="AJ21" s="19">
        <f t="shared" si="3"/>
        <v>175</v>
      </c>
      <c r="AK21" s="20">
        <v>7</v>
      </c>
    </row>
    <row r="22" spans="1:37" ht="24.75" customHeight="1" x14ac:dyDescent="0.25">
      <c r="A22" s="100">
        <v>7</v>
      </c>
      <c r="B22" s="85" t="s">
        <v>148</v>
      </c>
      <c r="C22" s="102" t="s">
        <v>53</v>
      </c>
      <c r="D22" s="5"/>
      <c r="E22" s="5"/>
      <c r="F22" s="5"/>
      <c r="G22" s="24"/>
      <c r="H22" s="27"/>
      <c r="I22" s="26"/>
      <c r="J22" s="26"/>
      <c r="K22" s="95">
        <v>30</v>
      </c>
      <c r="L22" s="24"/>
      <c r="M22" s="25"/>
      <c r="N22" s="7"/>
      <c r="O22" s="7"/>
      <c r="P22" s="7"/>
      <c r="Q22" s="7"/>
      <c r="R22" s="96">
        <v>45</v>
      </c>
      <c r="S22" s="7"/>
      <c r="T22" s="7"/>
      <c r="U22" s="72"/>
      <c r="V22" s="72"/>
      <c r="W22" s="72"/>
      <c r="X22" s="72"/>
      <c r="Y22" s="72">
        <v>60</v>
      </c>
      <c r="Z22" s="72"/>
      <c r="AA22" s="72"/>
      <c r="AB22" s="18"/>
      <c r="AC22" s="18"/>
      <c r="AD22" s="18"/>
      <c r="AE22" s="18"/>
      <c r="AF22" s="89" t="s">
        <v>155</v>
      </c>
      <c r="AG22" s="18"/>
      <c r="AH22" s="104">
        <v>9</v>
      </c>
      <c r="AI22" s="6">
        <v>195</v>
      </c>
      <c r="AJ22" s="19">
        <f t="shared" si="3"/>
        <v>525</v>
      </c>
      <c r="AK22" s="20">
        <v>21</v>
      </c>
    </row>
    <row r="23" spans="1:37" ht="22.5" customHeight="1" x14ac:dyDescent="0.25">
      <c r="A23" s="101"/>
      <c r="B23" s="84" t="s">
        <v>149</v>
      </c>
      <c r="C23" s="103"/>
      <c r="D23" s="5"/>
      <c r="E23" s="6" t="s">
        <v>150</v>
      </c>
      <c r="F23" s="5"/>
      <c r="G23" s="24"/>
      <c r="H23" s="24"/>
      <c r="I23" s="24"/>
      <c r="J23" s="24"/>
      <c r="K23" s="24">
        <v>30</v>
      </c>
      <c r="L23" s="24"/>
      <c r="M23" s="24">
        <v>3</v>
      </c>
      <c r="N23" s="7"/>
      <c r="O23" s="7"/>
      <c r="P23" s="7"/>
      <c r="Q23" s="7"/>
      <c r="R23" s="33" t="s">
        <v>153</v>
      </c>
      <c r="S23" s="7"/>
      <c r="T23" s="7">
        <v>4</v>
      </c>
      <c r="U23" s="72"/>
      <c r="V23" s="72"/>
      <c r="W23" s="72"/>
      <c r="X23" s="72"/>
      <c r="Y23" s="87" t="s">
        <v>154</v>
      </c>
      <c r="Z23" s="72"/>
      <c r="AA23" s="71">
        <v>5</v>
      </c>
      <c r="AB23" s="10"/>
      <c r="AC23" s="42"/>
      <c r="AD23" s="42"/>
      <c r="AE23" s="42"/>
      <c r="AF23" s="88" t="s">
        <v>155</v>
      </c>
      <c r="AG23" s="10"/>
      <c r="AH23" s="105"/>
      <c r="AI23" s="6">
        <f>SUM(G23:L23,N23:S23,U23:Z23,AB23:AG23)</f>
        <v>30</v>
      </c>
      <c r="AJ23" s="19">
        <f t="shared" si="3"/>
        <v>525</v>
      </c>
      <c r="AK23" s="20">
        <f>SUM(M23,T23,AA23,AH22)</f>
        <v>21</v>
      </c>
    </row>
    <row r="24" spans="1:37" x14ac:dyDescent="0.25">
      <c r="A24" s="122" t="s">
        <v>39</v>
      </c>
      <c r="B24" s="122"/>
      <c r="C24" s="122"/>
      <c r="D24" s="5"/>
      <c r="E24" s="6"/>
      <c r="F24" s="6"/>
      <c r="G24" s="22">
        <f>SUM(G16:G23)</f>
        <v>120</v>
      </c>
      <c r="H24" s="22">
        <f>SUM(H16:H23)</f>
        <v>120</v>
      </c>
      <c r="I24" s="22">
        <f>SUM(I16:I23)</f>
        <v>0</v>
      </c>
      <c r="J24" s="22">
        <f t="shared" ref="J24:AG24" si="4">SUM(J16:J23)</f>
        <v>0</v>
      </c>
      <c r="K24" s="22">
        <f>SUM(K16:K22)</f>
        <v>30</v>
      </c>
      <c r="L24" s="22">
        <f t="shared" si="4"/>
        <v>0</v>
      </c>
      <c r="M24" s="22">
        <f t="shared" si="4"/>
        <v>23</v>
      </c>
      <c r="N24" s="22">
        <f t="shared" si="4"/>
        <v>30</v>
      </c>
      <c r="O24" s="22">
        <f t="shared" si="4"/>
        <v>120</v>
      </c>
      <c r="P24" s="22">
        <f t="shared" si="4"/>
        <v>0</v>
      </c>
      <c r="Q24" s="22">
        <f t="shared" si="4"/>
        <v>0</v>
      </c>
      <c r="R24" s="22">
        <f>SUM(R16:R22)</f>
        <v>45</v>
      </c>
      <c r="S24" s="22">
        <f t="shared" si="4"/>
        <v>0</v>
      </c>
      <c r="T24" s="22">
        <f t="shared" si="4"/>
        <v>13</v>
      </c>
      <c r="U24" s="22">
        <f t="shared" si="4"/>
        <v>30</v>
      </c>
      <c r="V24" s="22">
        <f t="shared" si="4"/>
        <v>120</v>
      </c>
      <c r="W24" s="22">
        <f t="shared" si="4"/>
        <v>0</v>
      </c>
      <c r="X24" s="22">
        <f t="shared" si="4"/>
        <v>0</v>
      </c>
      <c r="Y24" s="22">
        <f>SUM(Y16:Y22)</f>
        <v>60</v>
      </c>
      <c r="Z24" s="22">
        <f t="shared" si="4"/>
        <v>0</v>
      </c>
      <c r="AA24" s="22">
        <f t="shared" si="4"/>
        <v>14</v>
      </c>
      <c r="AB24" s="22">
        <f t="shared" si="4"/>
        <v>60</v>
      </c>
      <c r="AC24" s="22">
        <f t="shared" si="4"/>
        <v>0</v>
      </c>
      <c r="AD24" s="22">
        <f t="shared" si="4"/>
        <v>0</v>
      </c>
      <c r="AE24" s="22">
        <f t="shared" si="4"/>
        <v>0</v>
      </c>
      <c r="AF24" s="22">
        <v>60</v>
      </c>
      <c r="AG24" s="22">
        <f t="shared" si="4"/>
        <v>0</v>
      </c>
      <c r="AH24" s="22">
        <f>SUM(AH16:AH22)</f>
        <v>15</v>
      </c>
      <c r="AI24" s="22">
        <f>SUM(AI16:AI22)</f>
        <v>795</v>
      </c>
      <c r="AJ24" s="22">
        <f>SUM(AJ16:AJ22)</f>
        <v>1625</v>
      </c>
      <c r="AK24" s="22">
        <f>SUM(AK16:AK22)</f>
        <v>65</v>
      </c>
    </row>
    <row r="25" spans="1:37" x14ac:dyDescent="0.25">
      <c r="A25" s="129" t="s">
        <v>54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1"/>
    </row>
    <row r="26" spans="1:37" x14ac:dyDescent="0.25">
      <c r="A26" s="124" t="s">
        <v>55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6"/>
    </row>
    <row r="27" spans="1:37" ht="10.5" customHeight="1" x14ac:dyDescent="0.25">
      <c r="A27" s="123" t="s">
        <v>56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1:37" x14ac:dyDescent="0.25">
      <c r="A28" s="38">
        <v>1</v>
      </c>
      <c r="B28" s="8" t="s">
        <v>57</v>
      </c>
      <c r="C28" s="4" t="s">
        <v>58</v>
      </c>
      <c r="D28" s="5">
        <v>2</v>
      </c>
      <c r="E28" s="5"/>
      <c r="F28" s="5"/>
      <c r="G28" s="24"/>
      <c r="H28" s="26"/>
      <c r="I28" s="26"/>
      <c r="J28" s="26"/>
      <c r="K28" s="26"/>
      <c r="L28" s="24"/>
      <c r="M28" s="25"/>
      <c r="N28" s="7">
        <v>30</v>
      </c>
      <c r="O28" s="7"/>
      <c r="P28" s="7"/>
      <c r="Q28" s="7"/>
      <c r="R28" s="7"/>
      <c r="S28" s="7"/>
      <c r="T28" s="7">
        <v>2</v>
      </c>
      <c r="U28" s="72"/>
      <c r="V28" s="72"/>
      <c r="W28" s="72"/>
      <c r="X28" s="72"/>
      <c r="Y28" s="72"/>
      <c r="Z28" s="72"/>
      <c r="AA28" s="72"/>
      <c r="AB28" s="10"/>
      <c r="AC28" s="10"/>
      <c r="AD28" s="10"/>
      <c r="AE28" s="10"/>
      <c r="AF28" s="10"/>
      <c r="AG28" s="10"/>
      <c r="AH28" s="10"/>
      <c r="AI28" s="6">
        <f t="shared" ref="AI28:AI34" si="5">SUM(G28:L28,N28:S28,U28:Z28,AB28:AG28)</f>
        <v>30</v>
      </c>
      <c r="AJ28" s="19">
        <f>AK28*25</f>
        <v>50</v>
      </c>
      <c r="AK28" s="20">
        <v>2</v>
      </c>
    </row>
    <row r="29" spans="1:37" x14ac:dyDescent="0.25">
      <c r="A29" s="38">
        <v>2</v>
      </c>
      <c r="B29" s="8" t="s">
        <v>59</v>
      </c>
      <c r="C29" s="4" t="s">
        <v>60</v>
      </c>
      <c r="D29" s="5">
        <v>2</v>
      </c>
      <c r="E29" s="5"/>
      <c r="F29" s="5"/>
      <c r="G29" s="24"/>
      <c r="H29" s="26"/>
      <c r="I29" s="26"/>
      <c r="J29" s="26"/>
      <c r="K29" s="26"/>
      <c r="L29" s="24"/>
      <c r="M29" s="25"/>
      <c r="N29" s="7"/>
      <c r="O29" s="7"/>
      <c r="P29" s="7">
        <v>30</v>
      </c>
      <c r="Q29" s="7"/>
      <c r="R29" s="7"/>
      <c r="S29" s="7"/>
      <c r="T29" s="7">
        <v>2</v>
      </c>
      <c r="U29" s="72"/>
      <c r="V29" s="72"/>
      <c r="W29" s="72"/>
      <c r="X29" s="72"/>
      <c r="Y29" s="72"/>
      <c r="Z29" s="72"/>
      <c r="AA29" s="72"/>
      <c r="AB29" s="10"/>
      <c r="AC29" s="10"/>
      <c r="AD29" s="10"/>
      <c r="AE29" s="10"/>
      <c r="AF29" s="10"/>
      <c r="AG29" s="10"/>
      <c r="AH29" s="10"/>
      <c r="AI29" s="6">
        <f t="shared" si="5"/>
        <v>30</v>
      </c>
      <c r="AJ29" s="19">
        <f t="shared" ref="AJ29:AJ33" si="6">AK29*25</f>
        <v>50</v>
      </c>
      <c r="AK29" s="20">
        <f t="shared" ref="AK29:AK31" si="7">SUM(M29,T29,AA29,AH29)</f>
        <v>2</v>
      </c>
    </row>
    <row r="30" spans="1:37" ht="25.5" x14ac:dyDescent="0.25">
      <c r="A30" s="38">
        <v>3</v>
      </c>
      <c r="B30" s="9" t="s">
        <v>61</v>
      </c>
      <c r="C30" s="4" t="s">
        <v>62</v>
      </c>
      <c r="D30" s="5">
        <v>2.2999999999999998</v>
      </c>
      <c r="E30" s="5"/>
      <c r="F30" s="5"/>
      <c r="G30" s="24"/>
      <c r="H30" s="24"/>
      <c r="I30" s="24"/>
      <c r="J30" s="24"/>
      <c r="K30" s="24"/>
      <c r="L30" s="24"/>
      <c r="M30" s="24"/>
      <c r="N30" s="7"/>
      <c r="O30" s="7"/>
      <c r="P30" s="7">
        <v>30</v>
      </c>
      <c r="Q30" s="7"/>
      <c r="R30" s="7"/>
      <c r="S30" s="7"/>
      <c r="T30" s="7">
        <v>2</v>
      </c>
      <c r="U30" s="72"/>
      <c r="V30" s="72"/>
      <c r="W30" s="72">
        <v>15</v>
      </c>
      <c r="X30" s="72"/>
      <c r="Y30" s="72"/>
      <c r="Z30" s="72"/>
      <c r="AA30" s="72">
        <v>2</v>
      </c>
      <c r="AB30" s="10"/>
      <c r="AC30" s="10"/>
      <c r="AD30" s="10"/>
      <c r="AE30" s="10"/>
      <c r="AF30" s="10"/>
      <c r="AG30" s="10"/>
      <c r="AH30" s="10"/>
      <c r="AI30" s="6">
        <v>45</v>
      </c>
      <c r="AJ30" s="19">
        <f t="shared" si="6"/>
        <v>100</v>
      </c>
      <c r="AK30" s="20">
        <f t="shared" si="7"/>
        <v>4</v>
      </c>
    </row>
    <row r="31" spans="1:37" ht="25.5" x14ac:dyDescent="0.25">
      <c r="A31" s="38">
        <v>4</v>
      </c>
      <c r="B31" s="4" t="s">
        <v>63</v>
      </c>
      <c r="C31" s="4" t="s">
        <v>64</v>
      </c>
      <c r="D31" s="5"/>
      <c r="E31" s="5">
        <v>3.4</v>
      </c>
      <c r="F31" s="5"/>
      <c r="G31" s="24"/>
      <c r="H31" s="26"/>
      <c r="I31" s="26"/>
      <c r="J31" s="26"/>
      <c r="K31" s="26"/>
      <c r="L31" s="24"/>
      <c r="M31" s="26"/>
      <c r="N31" s="7"/>
      <c r="O31" s="7"/>
      <c r="P31" s="7"/>
      <c r="Q31" s="7"/>
      <c r="R31" s="7"/>
      <c r="S31" s="7"/>
      <c r="T31" s="7"/>
      <c r="U31" s="72"/>
      <c r="V31" s="72"/>
      <c r="W31" s="72">
        <v>15</v>
      </c>
      <c r="X31" s="72"/>
      <c r="Y31" s="72"/>
      <c r="Z31" s="72"/>
      <c r="AA31" s="72">
        <v>2</v>
      </c>
      <c r="AB31" s="10"/>
      <c r="AC31" s="10"/>
      <c r="AD31" s="10">
        <v>30</v>
      </c>
      <c r="AE31" s="10"/>
      <c r="AF31" s="10"/>
      <c r="AG31" s="10"/>
      <c r="AH31" s="31">
        <v>2</v>
      </c>
      <c r="AI31" s="6">
        <f t="shared" si="5"/>
        <v>45</v>
      </c>
      <c r="AJ31" s="19">
        <f t="shared" si="6"/>
        <v>100</v>
      </c>
      <c r="AK31" s="20">
        <f t="shared" si="7"/>
        <v>4</v>
      </c>
    </row>
    <row r="32" spans="1:37" ht="26.25" customHeight="1" x14ac:dyDescent="0.25">
      <c r="A32" s="38">
        <v>5</v>
      </c>
      <c r="B32" s="9" t="s">
        <v>65</v>
      </c>
      <c r="C32" s="4" t="s">
        <v>66</v>
      </c>
      <c r="D32" s="5"/>
      <c r="E32" s="5">
        <v>4</v>
      </c>
      <c r="F32" s="5"/>
      <c r="G32" s="24"/>
      <c r="H32" s="24"/>
      <c r="I32" s="24"/>
      <c r="J32" s="24"/>
      <c r="K32" s="24"/>
      <c r="L32" s="24"/>
      <c r="M32" s="24"/>
      <c r="N32" s="7"/>
      <c r="O32" s="7"/>
      <c r="P32" s="7"/>
      <c r="Q32" s="7"/>
      <c r="R32" s="7"/>
      <c r="S32" s="7"/>
      <c r="T32" s="7"/>
      <c r="U32" s="72"/>
      <c r="V32" s="72"/>
      <c r="W32" s="72"/>
      <c r="X32" s="72"/>
      <c r="Y32" s="72"/>
      <c r="Z32" s="72"/>
      <c r="AA32" s="72"/>
      <c r="AB32" s="10"/>
      <c r="AC32" s="10"/>
      <c r="AD32" s="10">
        <v>30</v>
      </c>
      <c r="AE32" s="10"/>
      <c r="AF32" s="10"/>
      <c r="AG32" s="10"/>
      <c r="AH32" s="31">
        <v>2</v>
      </c>
      <c r="AI32" s="6">
        <v>30</v>
      </c>
      <c r="AJ32" s="19">
        <f>AK32*25</f>
        <v>50</v>
      </c>
      <c r="AK32" s="20">
        <v>2</v>
      </c>
    </row>
    <row r="33" spans="1:37" ht="21" customHeight="1" x14ac:dyDescent="0.25">
      <c r="A33" s="38">
        <v>6</v>
      </c>
      <c r="B33" s="9" t="s">
        <v>67</v>
      </c>
      <c r="C33" s="4" t="s">
        <v>68</v>
      </c>
      <c r="D33" s="5"/>
      <c r="E33" s="5">
        <v>2.2999999999999998</v>
      </c>
      <c r="F33" s="5"/>
      <c r="G33" s="24"/>
      <c r="H33" s="24"/>
      <c r="I33" s="24"/>
      <c r="J33" s="24"/>
      <c r="K33" s="24"/>
      <c r="L33" s="24"/>
      <c r="M33" s="24"/>
      <c r="N33" s="7"/>
      <c r="O33" s="7"/>
      <c r="P33" s="7"/>
      <c r="Q33" s="7">
        <v>30</v>
      </c>
      <c r="R33" s="7"/>
      <c r="S33" s="7"/>
      <c r="T33" s="7">
        <v>2</v>
      </c>
      <c r="U33" s="72"/>
      <c r="V33" s="72"/>
      <c r="W33" s="72"/>
      <c r="X33" s="72">
        <v>30</v>
      </c>
      <c r="Y33" s="72"/>
      <c r="Z33" s="72"/>
      <c r="AA33" s="72">
        <v>2</v>
      </c>
      <c r="AB33" s="10"/>
      <c r="AC33" s="10"/>
      <c r="AD33" s="10"/>
      <c r="AE33" s="10"/>
      <c r="AF33" s="10"/>
      <c r="AG33" s="10"/>
      <c r="AH33" s="31"/>
      <c r="AI33" s="6">
        <f t="shared" si="5"/>
        <v>60</v>
      </c>
      <c r="AJ33" s="19">
        <f t="shared" si="6"/>
        <v>100</v>
      </c>
      <c r="AK33" s="20">
        <v>4</v>
      </c>
    </row>
    <row r="34" spans="1:37" ht="21" customHeight="1" x14ac:dyDescent="0.25">
      <c r="A34" s="38">
        <v>7</v>
      </c>
      <c r="B34" s="90" t="s">
        <v>69</v>
      </c>
      <c r="C34" s="4" t="s">
        <v>70</v>
      </c>
      <c r="D34" s="5"/>
      <c r="E34" s="5">
        <v>3.4</v>
      </c>
      <c r="F34" s="5"/>
      <c r="G34" s="24"/>
      <c r="H34" s="24"/>
      <c r="I34" s="24"/>
      <c r="J34" s="24"/>
      <c r="K34" s="24"/>
      <c r="L34" s="24"/>
      <c r="M34" s="24"/>
      <c r="N34" s="7"/>
      <c r="O34" s="7"/>
      <c r="P34" s="7"/>
      <c r="Q34" s="7"/>
      <c r="R34" s="7"/>
      <c r="S34" s="7"/>
      <c r="T34" s="7"/>
      <c r="U34" s="72"/>
      <c r="V34" s="72"/>
      <c r="W34" s="72"/>
      <c r="X34" s="72">
        <v>30</v>
      </c>
      <c r="Y34" s="72"/>
      <c r="Z34" s="72"/>
      <c r="AA34" s="87">
        <v>2</v>
      </c>
      <c r="AB34" s="10"/>
      <c r="AC34" s="10"/>
      <c r="AD34" s="10"/>
      <c r="AE34" s="10">
        <v>30</v>
      </c>
      <c r="AF34" s="10"/>
      <c r="AG34" s="10"/>
      <c r="AH34" s="92">
        <v>2</v>
      </c>
      <c r="AI34" s="6">
        <f t="shared" si="5"/>
        <v>60</v>
      </c>
      <c r="AJ34" s="19">
        <v>100</v>
      </c>
      <c r="AK34" s="91">
        <v>4</v>
      </c>
    </row>
    <row r="35" spans="1:37" ht="21" customHeight="1" x14ac:dyDescent="0.25">
      <c r="A35" s="38">
        <v>8</v>
      </c>
      <c r="B35" s="90" t="s">
        <v>71</v>
      </c>
      <c r="C35" s="4" t="s">
        <v>72</v>
      </c>
      <c r="D35" s="5">
        <v>2.2999999999999998</v>
      </c>
      <c r="E35" s="5"/>
      <c r="F35" s="5"/>
      <c r="G35" s="24"/>
      <c r="H35" s="24"/>
      <c r="I35" s="24"/>
      <c r="J35" s="24"/>
      <c r="K35" s="24"/>
      <c r="L35" s="24"/>
      <c r="M35" s="24"/>
      <c r="N35" s="7"/>
      <c r="O35" s="7"/>
      <c r="P35" s="86" t="s">
        <v>156</v>
      </c>
      <c r="Q35" s="7"/>
      <c r="R35" s="7"/>
      <c r="S35" s="7"/>
      <c r="T35" s="7">
        <v>3</v>
      </c>
      <c r="U35" s="72"/>
      <c r="V35" s="72"/>
      <c r="W35" s="87" t="s">
        <v>156</v>
      </c>
      <c r="X35" s="87"/>
      <c r="Y35" s="72"/>
      <c r="Z35" s="72"/>
      <c r="AA35" s="87">
        <v>2</v>
      </c>
      <c r="AB35" s="10"/>
      <c r="AC35" s="10"/>
      <c r="AD35" s="10"/>
      <c r="AE35" s="10"/>
      <c r="AF35" s="10"/>
      <c r="AG35" s="10"/>
      <c r="AH35" s="10"/>
      <c r="AI35" s="6">
        <v>60</v>
      </c>
      <c r="AJ35" s="19">
        <v>125</v>
      </c>
      <c r="AK35" s="91">
        <v>5</v>
      </c>
    </row>
    <row r="36" spans="1:37" x14ac:dyDescent="0.25">
      <c r="A36" s="122" t="s">
        <v>39</v>
      </c>
      <c r="B36" s="122"/>
      <c r="C36" s="122"/>
      <c r="D36" s="5"/>
      <c r="E36" s="6"/>
      <c r="F36" s="6"/>
      <c r="G36" s="22">
        <f t="shared" ref="G36:AG36" si="8">G28+G29+G30+G31+G32+G33+G34+G35</f>
        <v>0</v>
      </c>
      <c r="H36" s="22">
        <f t="shared" si="8"/>
        <v>0</v>
      </c>
      <c r="I36" s="22">
        <f t="shared" si="8"/>
        <v>0</v>
      </c>
      <c r="J36" s="22">
        <f t="shared" si="8"/>
        <v>0</v>
      </c>
      <c r="K36" s="22">
        <f t="shared" si="8"/>
        <v>0</v>
      </c>
      <c r="L36" s="22">
        <f t="shared" si="8"/>
        <v>0</v>
      </c>
      <c r="M36" s="22">
        <f t="shared" si="8"/>
        <v>0</v>
      </c>
      <c r="N36" s="22">
        <f t="shared" si="8"/>
        <v>30</v>
      </c>
      <c r="O36" s="22">
        <f t="shared" si="8"/>
        <v>0</v>
      </c>
      <c r="P36" s="22">
        <f>P28+P29+P30+P31+P32+P33+P34+30</f>
        <v>90</v>
      </c>
      <c r="Q36" s="22">
        <f t="shared" si="8"/>
        <v>30</v>
      </c>
      <c r="R36" s="22">
        <f t="shared" si="8"/>
        <v>0</v>
      </c>
      <c r="S36" s="22">
        <f t="shared" si="8"/>
        <v>0</v>
      </c>
      <c r="T36" s="40">
        <f t="shared" si="8"/>
        <v>11</v>
      </c>
      <c r="U36" s="22">
        <f t="shared" si="8"/>
        <v>0</v>
      </c>
      <c r="V36" s="22">
        <f t="shared" si="8"/>
        <v>0</v>
      </c>
      <c r="W36" s="22">
        <v>60</v>
      </c>
      <c r="X36" s="22">
        <v>60</v>
      </c>
      <c r="Y36" s="22">
        <f t="shared" si="8"/>
        <v>0</v>
      </c>
      <c r="Z36" s="22">
        <f t="shared" si="8"/>
        <v>0</v>
      </c>
      <c r="AA36" s="40">
        <f t="shared" si="8"/>
        <v>10</v>
      </c>
      <c r="AB36" s="22">
        <f t="shared" si="8"/>
        <v>0</v>
      </c>
      <c r="AC36" s="22">
        <f t="shared" si="8"/>
        <v>0</v>
      </c>
      <c r="AD36" s="22">
        <f t="shared" si="8"/>
        <v>60</v>
      </c>
      <c r="AE36" s="22">
        <f t="shared" si="8"/>
        <v>30</v>
      </c>
      <c r="AF36" s="22">
        <f t="shared" si="8"/>
        <v>0</v>
      </c>
      <c r="AG36" s="22">
        <f t="shared" si="8"/>
        <v>0</v>
      </c>
      <c r="AH36" s="40">
        <f>SUM(AH28:AH35)</f>
        <v>6</v>
      </c>
      <c r="AI36" s="22">
        <f>SUM(AI28:AI35)</f>
        <v>360</v>
      </c>
      <c r="AJ36" s="22">
        <f>SUM(AJ28:AJ35)</f>
        <v>675</v>
      </c>
      <c r="AK36" s="22">
        <f>SUM(AK28:AK35)</f>
        <v>27</v>
      </c>
    </row>
    <row r="37" spans="1:37" ht="11.25" customHeight="1" x14ac:dyDescent="0.25">
      <c r="A37" s="134" t="s">
        <v>73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</row>
    <row r="38" spans="1:37" ht="36.75" x14ac:dyDescent="0.25">
      <c r="A38" s="38">
        <v>1</v>
      </c>
      <c r="B38" s="43" t="s">
        <v>74</v>
      </c>
      <c r="C38" s="4" t="s">
        <v>75</v>
      </c>
      <c r="D38" s="5"/>
      <c r="E38" s="5">
        <v>2</v>
      </c>
      <c r="F38" s="5"/>
      <c r="G38" s="24"/>
      <c r="H38" s="24"/>
      <c r="I38" s="24"/>
      <c r="J38" s="24"/>
      <c r="K38" s="24"/>
      <c r="L38" s="24"/>
      <c r="M38" s="24"/>
      <c r="N38" s="44"/>
      <c r="O38" s="44">
        <v>10</v>
      </c>
      <c r="P38" s="44"/>
      <c r="Q38" s="44"/>
      <c r="R38" s="44"/>
      <c r="S38" s="44">
        <v>5</v>
      </c>
      <c r="T38" s="44">
        <v>1</v>
      </c>
      <c r="U38" s="72"/>
      <c r="V38" s="72"/>
      <c r="W38" s="72"/>
      <c r="X38" s="72"/>
      <c r="Y38" s="72"/>
      <c r="Z38" s="72"/>
      <c r="AA38" s="72"/>
      <c r="AB38" s="10"/>
      <c r="AC38" s="10"/>
      <c r="AD38" s="10"/>
      <c r="AE38" s="10"/>
      <c r="AF38" s="10"/>
      <c r="AG38" s="10"/>
      <c r="AH38" s="10"/>
      <c r="AI38" s="6">
        <v>15</v>
      </c>
      <c r="AJ38" s="6">
        <v>25</v>
      </c>
      <c r="AK38" s="20">
        <v>1</v>
      </c>
    </row>
    <row r="39" spans="1:37" ht="36.75" x14ac:dyDescent="0.25">
      <c r="A39" s="38">
        <v>2</v>
      </c>
      <c r="B39" s="43" t="s">
        <v>76</v>
      </c>
      <c r="C39" s="4" t="s">
        <v>77</v>
      </c>
      <c r="D39" s="5"/>
      <c r="E39" s="5">
        <v>2</v>
      </c>
      <c r="F39" s="5"/>
      <c r="G39" s="24"/>
      <c r="H39" s="24"/>
      <c r="I39" s="24"/>
      <c r="J39" s="24"/>
      <c r="K39" s="24"/>
      <c r="L39" s="24"/>
      <c r="M39" s="24"/>
      <c r="N39" s="44"/>
      <c r="O39" s="44">
        <v>10</v>
      </c>
      <c r="P39" s="44"/>
      <c r="Q39" s="44"/>
      <c r="R39" s="44"/>
      <c r="S39" s="44">
        <v>5</v>
      </c>
      <c r="T39" s="44">
        <v>1</v>
      </c>
      <c r="U39" s="72"/>
      <c r="V39" s="72"/>
      <c r="W39" s="72"/>
      <c r="X39" s="72"/>
      <c r="Y39" s="72"/>
      <c r="Z39" s="72"/>
      <c r="AA39" s="72"/>
      <c r="AB39" s="10"/>
      <c r="AC39" s="10"/>
      <c r="AD39" s="10"/>
      <c r="AE39" s="10"/>
      <c r="AF39" s="10"/>
      <c r="AG39" s="10"/>
      <c r="AH39" s="10"/>
      <c r="AI39" s="6">
        <v>15</v>
      </c>
      <c r="AJ39" s="6">
        <v>25</v>
      </c>
      <c r="AK39" s="20">
        <v>1</v>
      </c>
    </row>
    <row r="40" spans="1:37" ht="37.9" customHeight="1" x14ac:dyDescent="0.25">
      <c r="A40" s="38">
        <v>3</v>
      </c>
      <c r="B40" s="45" t="s">
        <v>78</v>
      </c>
      <c r="C40" s="4" t="s">
        <v>79</v>
      </c>
      <c r="D40" s="5"/>
      <c r="E40" s="5">
        <v>2</v>
      </c>
      <c r="F40" s="5"/>
      <c r="G40" s="24"/>
      <c r="H40" s="24"/>
      <c r="I40" s="24"/>
      <c r="J40" s="24"/>
      <c r="K40" s="24"/>
      <c r="L40" s="24"/>
      <c r="M40" s="24"/>
      <c r="N40" s="44"/>
      <c r="O40" s="44">
        <v>15</v>
      </c>
      <c r="P40" s="44"/>
      <c r="Q40" s="44"/>
      <c r="R40" s="44"/>
      <c r="S40" s="44"/>
      <c r="T40" s="44">
        <v>1</v>
      </c>
      <c r="U40" s="72"/>
      <c r="V40" s="72"/>
      <c r="W40" s="72"/>
      <c r="X40" s="72"/>
      <c r="Y40" s="72"/>
      <c r="Z40" s="72"/>
      <c r="AA40" s="72"/>
      <c r="AB40" s="10"/>
      <c r="AC40" s="10"/>
      <c r="AD40" s="10"/>
      <c r="AE40" s="10"/>
      <c r="AF40" s="10"/>
      <c r="AG40" s="10"/>
      <c r="AH40" s="10"/>
      <c r="AI40" s="6">
        <v>15</v>
      </c>
      <c r="AJ40" s="6">
        <v>25</v>
      </c>
      <c r="AK40" s="20">
        <v>1</v>
      </c>
    </row>
    <row r="41" spans="1:37" ht="27.6" customHeight="1" x14ac:dyDescent="0.25">
      <c r="A41" s="38">
        <v>4</v>
      </c>
      <c r="B41" s="43" t="s">
        <v>80</v>
      </c>
      <c r="C41" s="4" t="s">
        <v>81</v>
      </c>
      <c r="D41" s="5"/>
      <c r="E41" s="5">
        <v>2</v>
      </c>
      <c r="F41" s="5"/>
      <c r="G41" s="24"/>
      <c r="H41" s="24"/>
      <c r="I41" s="24"/>
      <c r="J41" s="24"/>
      <c r="K41" s="24"/>
      <c r="L41" s="24"/>
      <c r="M41" s="24"/>
      <c r="N41" s="44"/>
      <c r="O41" s="44">
        <v>30</v>
      </c>
      <c r="P41" s="44"/>
      <c r="Q41" s="44"/>
      <c r="R41" s="44"/>
      <c r="S41" s="44"/>
      <c r="T41" s="44">
        <v>5</v>
      </c>
      <c r="U41" s="72"/>
      <c r="V41" s="72"/>
      <c r="W41" s="72"/>
      <c r="X41" s="72"/>
      <c r="Y41" s="72"/>
      <c r="Z41" s="72"/>
      <c r="AA41" s="72"/>
      <c r="AB41" s="10"/>
      <c r="AC41" s="10"/>
      <c r="AD41" s="10"/>
      <c r="AE41" s="10"/>
      <c r="AF41" s="10"/>
      <c r="AG41" s="10"/>
      <c r="AH41" s="10"/>
      <c r="AI41" s="6">
        <v>30</v>
      </c>
      <c r="AJ41" s="6">
        <v>125</v>
      </c>
      <c r="AK41" s="20">
        <v>5</v>
      </c>
    </row>
    <row r="42" spans="1:37" ht="27.6" customHeight="1" x14ac:dyDescent="0.25">
      <c r="A42" s="38">
        <v>5</v>
      </c>
      <c r="B42" s="43" t="s">
        <v>82</v>
      </c>
      <c r="C42" s="4" t="s">
        <v>83</v>
      </c>
      <c r="D42" s="5"/>
      <c r="E42" s="5">
        <v>3</v>
      </c>
      <c r="F42" s="5"/>
      <c r="G42" s="24"/>
      <c r="H42" s="24"/>
      <c r="I42" s="24"/>
      <c r="J42" s="24"/>
      <c r="K42" s="24"/>
      <c r="L42" s="24"/>
      <c r="M42" s="24"/>
      <c r="N42" s="44"/>
      <c r="O42" s="44"/>
      <c r="P42" s="44"/>
      <c r="Q42" s="44"/>
      <c r="R42" s="44"/>
      <c r="S42" s="44"/>
      <c r="T42" s="44"/>
      <c r="U42" s="72"/>
      <c r="V42" s="72">
        <v>30</v>
      </c>
      <c r="W42" s="72"/>
      <c r="X42" s="72"/>
      <c r="Y42" s="72"/>
      <c r="Z42" s="72"/>
      <c r="AA42" s="72">
        <v>2</v>
      </c>
      <c r="AB42" s="10"/>
      <c r="AC42" s="10"/>
      <c r="AD42" s="10"/>
      <c r="AE42" s="10"/>
      <c r="AF42" s="10"/>
      <c r="AG42" s="10"/>
      <c r="AH42" s="10"/>
      <c r="AI42" s="6">
        <v>30</v>
      </c>
      <c r="AJ42" s="6">
        <v>50</v>
      </c>
      <c r="AK42" s="20">
        <v>2</v>
      </c>
    </row>
    <row r="43" spans="1:37" ht="24.75" x14ac:dyDescent="0.25">
      <c r="A43" s="38">
        <v>6</v>
      </c>
      <c r="B43" s="43" t="s">
        <v>84</v>
      </c>
      <c r="C43" s="4" t="s">
        <v>85</v>
      </c>
      <c r="D43" s="5"/>
      <c r="E43" s="5">
        <v>4</v>
      </c>
      <c r="F43" s="5"/>
      <c r="G43" s="24"/>
      <c r="H43" s="24"/>
      <c r="I43" s="24"/>
      <c r="J43" s="24"/>
      <c r="K43" s="24"/>
      <c r="L43" s="24"/>
      <c r="M43" s="24"/>
      <c r="N43" s="44"/>
      <c r="O43" s="44"/>
      <c r="P43" s="44"/>
      <c r="Q43" s="44"/>
      <c r="R43" s="44"/>
      <c r="S43" s="44"/>
      <c r="T43" s="44"/>
      <c r="U43" s="72"/>
      <c r="V43" s="72"/>
      <c r="W43" s="72"/>
      <c r="X43" s="72"/>
      <c r="Y43" s="72"/>
      <c r="Z43" s="72"/>
      <c r="AA43" s="72"/>
      <c r="AB43" s="10"/>
      <c r="AC43" s="10">
        <v>30</v>
      </c>
      <c r="AD43" s="10"/>
      <c r="AE43" s="10"/>
      <c r="AF43" s="10"/>
      <c r="AG43" s="10"/>
      <c r="AH43" s="31">
        <v>3</v>
      </c>
      <c r="AI43" s="6">
        <v>30</v>
      </c>
      <c r="AJ43" s="6">
        <v>75</v>
      </c>
      <c r="AK43" s="20">
        <v>3</v>
      </c>
    </row>
    <row r="44" spans="1:37" ht="24.75" x14ac:dyDescent="0.25">
      <c r="A44" s="38">
        <v>7</v>
      </c>
      <c r="B44" s="43" t="s">
        <v>86</v>
      </c>
      <c r="C44" s="4" t="s">
        <v>87</v>
      </c>
      <c r="D44" s="5"/>
      <c r="E44" s="5">
        <v>3</v>
      </c>
      <c r="F44" s="5"/>
      <c r="G44" s="24"/>
      <c r="H44" s="24"/>
      <c r="I44" s="24"/>
      <c r="J44" s="24"/>
      <c r="K44" s="24"/>
      <c r="L44" s="24"/>
      <c r="M44" s="24"/>
      <c r="N44" s="7"/>
      <c r="O44" s="7"/>
      <c r="P44" s="7"/>
      <c r="Q44" s="7"/>
      <c r="R44" s="7"/>
      <c r="S44" s="7"/>
      <c r="T44" s="7"/>
      <c r="U44" s="72"/>
      <c r="V44" s="72">
        <v>30</v>
      </c>
      <c r="W44" s="72"/>
      <c r="X44" s="72"/>
      <c r="Y44" s="72"/>
      <c r="Z44" s="72"/>
      <c r="AA44" s="72">
        <v>3</v>
      </c>
      <c r="AB44" s="10"/>
      <c r="AC44" s="10"/>
      <c r="AD44" s="10"/>
      <c r="AE44" s="10"/>
      <c r="AF44" s="10"/>
      <c r="AG44" s="10"/>
      <c r="AH44" s="10"/>
      <c r="AI44" s="6">
        <v>30</v>
      </c>
      <c r="AJ44" s="6">
        <v>75</v>
      </c>
      <c r="AK44" s="20">
        <v>3</v>
      </c>
    </row>
    <row r="45" spans="1:37" x14ac:dyDescent="0.25">
      <c r="A45" s="38">
        <v>8</v>
      </c>
      <c r="B45" s="46" t="s">
        <v>88</v>
      </c>
      <c r="C45" s="4" t="s">
        <v>89</v>
      </c>
      <c r="D45" s="5"/>
      <c r="E45" s="5">
        <v>2</v>
      </c>
      <c r="F45" s="5"/>
      <c r="G45" s="24"/>
      <c r="H45" s="24"/>
      <c r="I45" s="24"/>
      <c r="J45" s="24"/>
      <c r="K45" s="24"/>
      <c r="L45" s="24"/>
      <c r="M45" s="24"/>
      <c r="N45" s="7"/>
      <c r="O45" s="7">
        <v>20</v>
      </c>
      <c r="P45" s="7"/>
      <c r="Q45" s="7"/>
      <c r="R45" s="7"/>
      <c r="S45" s="7"/>
      <c r="T45" s="7">
        <v>3</v>
      </c>
      <c r="U45" s="72"/>
      <c r="V45" s="72"/>
      <c r="W45" s="72"/>
      <c r="X45" s="72"/>
      <c r="Y45" s="72"/>
      <c r="Z45" s="72"/>
      <c r="AA45" s="72"/>
      <c r="AB45" s="10"/>
      <c r="AC45" s="10"/>
      <c r="AD45" s="10"/>
      <c r="AE45" s="10"/>
      <c r="AF45" s="10"/>
      <c r="AG45" s="10"/>
      <c r="AH45" s="10"/>
      <c r="AI45" s="6">
        <v>20</v>
      </c>
      <c r="AJ45" s="6">
        <v>75</v>
      </c>
      <c r="AK45" s="20">
        <v>3</v>
      </c>
    </row>
    <row r="46" spans="1:37" x14ac:dyDescent="0.25">
      <c r="A46" s="38">
        <v>9</v>
      </c>
      <c r="B46" s="46" t="s">
        <v>90</v>
      </c>
      <c r="C46" s="4" t="s">
        <v>91</v>
      </c>
      <c r="D46" s="5"/>
      <c r="E46" s="5">
        <v>3</v>
      </c>
      <c r="F46" s="5"/>
      <c r="G46" s="24"/>
      <c r="H46" s="24"/>
      <c r="I46" s="24"/>
      <c r="J46" s="24"/>
      <c r="K46" s="24"/>
      <c r="L46" s="24"/>
      <c r="M46" s="24"/>
      <c r="N46" s="7"/>
      <c r="O46" s="7"/>
      <c r="P46" s="7"/>
      <c r="Q46" s="7"/>
      <c r="R46" s="7"/>
      <c r="S46" s="7"/>
      <c r="T46" s="7"/>
      <c r="U46" s="72"/>
      <c r="V46" s="72">
        <v>30</v>
      </c>
      <c r="W46" s="72"/>
      <c r="X46" s="72"/>
      <c r="Y46" s="72"/>
      <c r="Z46" s="72"/>
      <c r="AA46" s="72">
        <v>2</v>
      </c>
      <c r="AB46" s="10"/>
      <c r="AC46" s="10"/>
      <c r="AD46" s="10"/>
      <c r="AE46" s="10"/>
      <c r="AF46" s="10"/>
      <c r="AG46" s="10"/>
      <c r="AH46" s="10"/>
      <c r="AI46" s="6">
        <v>30</v>
      </c>
      <c r="AJ46" s="6">
        <v>50</v>
      </c>
      <c r="AK46" s="20">
        <v>2</v>
      </c>
    </row>
    <row r="47" spans="1:37" ht="39.6" customHeight="1" x14ac:dyDescent="0.25">
      <c r="A47" s="38">
        <v>10</v>
      </c>
      <c r="B47" s="9" t="s">
        <v>92</v>
      </c>
      <c r="C47" s="4" t="s">
        <v>93</v>
      </c>
      <c r="D47" s="5"/>
      <c r="E47" s="5">
        <v>4</v>
      </c>
      <c r="F47" s="5"/>
      <c r="G47" s="24"/>
      <c r="H47" s="24"/>
      <c r="I47" s="24"/>
      <c r="J47" s="24"/>
      <c r="K47" s="24"/>
      <c r="L47" s="24"/>
      <c r="M47" s="24"/>
      <c r="N47" s="7"/>
      <c r="O47" s="7"/>
      <c r="P47" s="7"/>
      <c r="Q47" s="7"/>
      <c r="R47" s="7"/>
      <c r="S47" s="7"/>
      <c r="T47" s="7"/>
      <c r="U47" s="72"/>
      <c r="V47" s="72"/>
      <c r="W47" s="72"/>
      <c r="X47" s="72"/>
      <c r="Y47" s="72"/>
      <c r="Z47" s="72"/>
      <c r="AA47" s="72"/>
      <c r="AB47" s="10"/>
      <c r="AC47" s="10">
        <v>90</v>
      </c>
      <c r="AD47" s="10"/>
      <c r="AE47" s="10"/>
      <c r="AF47" s="10"/>
      <c r="AG47" s="10"/>
      <c r="AH47" s="10">
        <v>6</v>
      </c>
      <c r="AI47" s="6">
        <v>90</v>
      </c>
      <c r="AJ47" s="6">
        <v>150</v>
      </c>
      <c r="AK47" s="20">
        <v>6</v>
      </c>
    </row>
    <row r="48" spans="1:37" ht="24.95" customHeight="1" x14ac:dyDescent="0.25">
      <c r="A48" s="38">
        <v>11</v>
      </c>
      <c r="B48" s="15" t="s">
        <v>138</v>
      </c>
      <c r="C48" s="21" t="s">
        <v>139</v>
      </c>
      <c r="D48" s="67"/>
      <c r="E48" s="67">
        <v>3</v>
      </c>
      <c r="F48" s="67"/>
      <c r="G48" s="24"/>
      <c r="H48" s="24"/>
      <c r="I48" s="24"/>
      <c r="J48" s="24"/>
      <c r="K48" s="24"/>
      <c r="L48" s="24"/>
      <c r="M48" s="24"/>
      <c r="N48" s="7"/>
      <c r="O48" s="7"/>
      <c r="P48" s="7"/>
      <c r="Q48" s="7"/>
      <c r="R48" s="7"/>
      <c r="S48" s="7"/>
      <c r="T48" s="7"/>
      <c r="U48" s="72"/>
      <c r="V48" s="72">
        <v>30</v>
      </c>
      <c r="W48" s="72"/>
      <c r="X48" s="72"/>
      <c r="Y48" s="72"/>
      <c r="Z48" s="72"/>
      <c r="AA48" s="72">
        <v>2</v>
      </c>
      <c r="AB48" s="42"/>
      <c r="AC48" s="42"/>
      <c r="AD48" s="42"/>
      <c r="AE48" s="42"/>
      <c r="AF48" s="42"/>
      <c r="AG48" s="42"/>
      <c r="AH48" s="42"/>
      <c r="AI48" s="69">
        <v>30</v>
      </c>
      <c r="AJ48" s="69">
        <v>50</v>
      </c>
      <c r="AK48" s="70">
        <v>2</v>
      </c>
    </row>
    <row r="49" spans="1:37" ht="30" customHeight="1" x14ac:dyDescent="0.25">
      <c r="A49" s="38">
        <v>12</v>
      </c>
      <c r="B49" s="68" t="s">
        <v>140</v>
      </c>
      <c r="C49" s="21" t="s">
        <v>141</v>
      </c>
      <c r="D49" s="67"/>
      <c r="E49" s="67">
        <v>3</v>
      </c>
      <c r="F49" s="67"/>
      <c r="G49" s="24"/>
      <c r="H49" s="24"/>
      <c r="I49" s="24"/>
      <c r="J49" s="24"/>
      <c r="K49" s="24"/>
      <c r="L49" s="24"/>
      <c r="M49" s="24"/>
      <c r="N49" s="7"/>
      <c r="O49" s="7"/>
      <c r="P49" s="7"/>
      <c r="Q49" s="7"/>
      <c r="R49" s="7"/>
      <c r="S49" s="7"/>
      <c r="T49" s="7"/>
      <c r="U49" s="72"/>
      <c r="V49" s="72">
        <v>20</v>
      </c>
      <c r="W49" s="72"/>
      <c r="X49" s="72"/>
      <c r="Y49" s="72"/>
      <c r="Z49" s="72"/>
      <c r="AA49" s="72">
        <v>1</v>
      </c>
      <c r="AB49" s="42"/>
      <c r="AC49" s="42"/>
      <c r="AD49" s="42"/>
      <c r="AE49" s="42"/>
      <c r="AF49" s="42"/>
      <c r="AG49" s="42"/>
      <c r="AH49" s="42"/>
      <c r="AI49" s="69">
        <v>20</v>
      </c>
      <c r="AJ49" s="69">
        <v>25</v>
      </c>
      <c r="AK49" s="70">
        <v>1</v>
      </c>
    </row>
    <row r="50" spans="1:37" ht="24.95" customHeight="1" x14ac:dyDescent="0.25">
      <c r="A50" s="38">
        <v>13</v>
      </c>
      <c r="B50" s="15" t="s">
        <v>142</v>
      </c>
      <c r="C50" s="21" t="s">
        <v>143</v>
      </c>
      <c r="D50" s="67"/>
      <c r="E50" s="67">
        <v>4</v>
      </c>
      <c r="F50" s="67"/>
      <c r="G50" s="24"/>
      <c r="H50" s="24"/>
      <c r="I50" s="24"/>
      <c r="J50" s="24"/>
      <c r="K50" s="24"/>
      <c r="L50" s="24"/>
      <c r="M50" s="24"/>
      <c r="N50" s="7"/>
      <c r="O50" s="7"/>
      <c r="P50" s="7"/>
      <c r="Q50" s="7"/>
      <c r="R50" s="7"/>
      <c r="S50" s="7"/>
      <c r="T50" s="7"/>
      <c r="U50" s="72"/>
      <c r="V50" s="72"/>
      <c r="W50" s="72"/>
      <c r="X50" s="72"/>
      <c r="Y50" s="72"/>
      <c r="Z50" s="72"/>
      <c r="AA50" s="72"/>
      <c r="AB50" s="42"/>
      <c r="AC50" s="42">
        <v>30</v>
      </c>
      <c r="AD50" s="42"/>
      <c r="AE50" s="42"/>
      <c r="AF50" s="42"/>
      <c r="AG50" s="42"/>
      <c r="AH50" s="42">
        <v>2</v>
      </c>
      <c r="AI50" s="69">
        <v>30</v>
      </c>
      <c r="AJ50" s="69">
        <v>50</v>
      </c>
      <c r="AK50" s="70">
        <v>2</v>
      </c>
    </row>
    <row r="51" spans="1:37" x14ac:dyDescent="0.25">
      <c r="A51" s="122" t="s">
        <v>39</v>
      </c>
      <c r="B51" s="122"/>
      <c r="C51" s="122"/>
      <c r="D51" s="5"/>
      <c r="E51" s="5"/>
      <c r="F51" s="5"/>
      <c r="G51" s="22">
        <f t="shared" ref="G51:N51" si="9">SUM(G38:G47)</f>
        <v>0</v>
      </c>
      <c r="H51" s="22">
        <f t="shared" si="9"/>
        <v>0</v>
      </c>
      <c r="I51" s="22">
        <f t="shared" si="9"/>
        <v>0</v>
      </c>
      <c r="J51" s="22">
        <f t="shared" si="9"/>
        <v>0</v>
      </c>
      <c r="K51" s="22">
        <f t="shared" si="9"/>
        <v>0</v>
      </c>
      <c r="L51" s="22">
        <f t="shared" si="9"/>
        <v>0</v>
      </c>
      <c r="M51" s="22">
        <f t="shared" si="9"/>
        <v>0</v>
      </c>
      <c r="N51" s="22">
        <f t="shared" si="9"/>
        <v>0</v>
      </c>
      <c r="O51" s="22">
        <f t="shared" ref="O51:AG51" si="10">SUM(O38:O47)</f>
        <v>85</v>
      </c>
      <c r="P51" s="22">
        <f t="shared" si="10"/>
        <v>0</v>
      </c>
      <c r="Q51" s="22">
        <f t="shared" si="10"/>
        <v>0</v>
      </c>
      <c r="R51" s="22">
        <f t="shared" si="10"/>
        <v>0</v>
      </c>
      <c r="S51" s="22">
        <f t="shared" si="10"/>
        <v>10</v>
      </c>
      <c r="T51" s="22">
        <f t="shared" si="10"/>
        <v>11</v>
      </c>
      <c r="U51" s="22">
        <f t="shared" si="10"/>
        <v>0</v>
      </c>
      <c r="V51" s="22">
        <f t="shared" si="10"/>
        <v>90</v>
      </c>
      <c r="W51" s="22">
        <f t="shared" si="10"/>
        <v>0</v>
      </c>
      <c r="X51" s="22">
        <f t="shared" si="10"/>
        <v>0</v>
      </c>
      <c r="Y51" s="22">
        <f t="shared" si="10"/>
        <v>0</v>
      </c>
      <c r="Z51" s="22">
        <f t="shared" si="10"/>
        <v>0</v>
      </c>
      <c r="AA51" s="22">
        <f>SUM(AA38:AA50)</f>
        <v>10</v>
      </c>
      <c r="AB51" s="22">
        <f t="shared" si="10"/>
        <v>0</v>
      </c>
      <c r="AC51" s="22">
        <f t="shared" si="10"/>
        <v>120</v>
      </c>
      <c r="AD51" s="22">
        <f t="shared" si="10"/>
        <v>0</v>
      </c>
      <c r="AE51" s="22">
        <f t="shared" si="10"/>
        <v>0</v>
      </c>
      <c r="AF51" s="22">
        <f t="shared" si="10"/>
        <v>0</v>
      </c>
      <c r="AG51" s="22">
        <f t="shared" si="10"/>
        <v>0</v>
      </c>
      <c r="AH51" s="22">
        <f>SUM(AH38:AH50)</f>
        <v>11</v>
      </c>
      <c r="AI51" s="22">
        <f>SUM(AI38:AI50)</f>
        <v>385</v>
      </c>
      <c r="AJ51" s="22">
        <f>SUM(AJ38:AJ50)</f>
        <v>800</v>
      </c>
      <c r="AK51" s="22">
        <f>SUM(AK38:AK50)</f>
        <v>32</v>
      </c>
    </row>
    <row r="52" spans="1:37" x14ac:dyDescent="0.25">
      <c r="A52" s="132" t="s">
        <v>94</v>
      </c>
      <c r="B52" s="133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</row>
    <row r="53" spans="1:37" ht="19.149999999999999" customHeight="1" x14ac:dyDescent="0.25">
      <c r="A53" s="38">
        <v>1</v>
      </c>
      <c r="B53" s="8" t="s">
        <v>57</v>
      </c>
      <c r="C53" s="4" t="s">
        <v>95</v>
      </c>
      <c r="D53" s="5">
        <v>2</v>
      </c>
      <c r="E53" s="5"/>
      <c r="F53" s="5"/>
      <c r="G53" s="24"/>
      <c r="H53" s="26"/>
      <c r="I53" s="26"/>
      <c r="J53" s="26"/>
      <c r="K53" s="26"/>
      <c r="L53" s="24"/>
      <c r="M53" s="25"/>
      <c r="N53" s="7">
        <v>30</v>
      </c>
      <c r="O53" s="7"/>
      <c r="P53" s="7"/>
      <c r="Q53" s="7"/>
      <c r="R53" s="7"/>
      <c r="S53" s="7"/>
      <c r="T53" s="7">
        <v>2</v>
      </c>
      <c r="U53" s="72"/>
      <c r="V53" s="72"/>
      <c r="W53" s="72"/>
      <c r="X53" s="72"/>
      <c r="Y53" s="72"/>
      <c r="Z53" s="72"/>
      <c r="AA53" s="72"/>
      <c r="AB53" s="10"/>
      <c r="AC53" s="10"/>
      <c r="AD53" s="10"/>
      <c r="AE53" s="10"/>
      <c r="AF53" s="10"/>
      <c r="AG53" s="10"/>
      <c r="AH53" s="10"/>
      <c r="AI53" s="6">
        <f t="shared" ref="AI53:AI54" si="11">SUM(G53:L53,N53:S53,U53:Z53,AB53:AG53)</f>
        <v>30</v>
      </c>
      <c r="AJ53" s="19">
        <f>AK53*25</f>
        <v>50</v>
      </c>
      <c r="AK53" s="20">
        <v>2</v>
      </c>
    </row>
    <row r="54" spans="1:37" ht="25.5" x14ac:dyDescent="0.25">
      <c r="A54" s="38">
        <v>2</v>
      </c>
      <c r="B54" s="8" t="s">
        <v>96</v>
      </c>
      <c r="C54" s="4" t="s">
        <v>97</v>
      </c>
      <c r="D54" s="5">
        <v>2</v>
      </c>
      <c r="E54" s="5"/>
      <c r="F54" s="5"/>
      <c r="G54" s="24"/>
      <c r="H54" s="26"/>
      <c r="I54" s="26"/>
      <c r="J54" s="26"/>
      <c r="K54" s="26"/>
      <c r="L54" s="24"/>
      <c r="M54" s="25"/>
      <c r="N54" s="7"/>
      <c r="O54" s="7"/>
      <c r="P54" s="7">
        <v>30</v>
      </c>
      <c r="Q54" s="7"/>
      <c r="R54" s="7"/>
      <c r="S54" s="7"/>
      <c r="T54" s="7">
        <v>2</v>
      </c>
      <c r="U54" s="72"/>
      <c r="V54" s="72"/>
      <c r="W54" s="72"/>
      <c r="X54" s="72"/>
      <c r="Y54" s="72"/>
      <c r="Z54" s="72"/>
      <c r="AA54" s="72"/>
      <c r="AB54" s="10"/>
      <c r="AC54" s="10"/>
      <c r="AD54" s="10"/>
      <c r="AE54" s="10"/>
      <c r="AF54" s="10"/>
      <c r="AG54" s="10"/>
      <c r="AH54" s="10"/>
      <c r="AI54" s="6">
        <f t="shared" si="11"/>
        <v>30</v>
      </c>
      <c r="AJ54" s="19">
        <f t="shared" ref="AJ54:AJ56" si="12">AK54*25</f>
        <v>50</v>
      </c>
      <c r="AK54" s="20">
        <f t="shared" ref="AK54:AK55" si="13">SUM(M54,T54,AA54,AH54)</f>
        <v>2</v>
      </c>
    </row>
    <row r="55" spans="1:37" ht="23.25" customHeight="1" x14ac:dyDescent="0.25">
      <c r="A55" s="38">
        <v>3</v>
      </c>
      <c r="B55" s="90" t="s">
        <v>98</v>
      </c>
      <c r="C55" s="4" t="s">
        <v>99</v>
      </c>
      <c r="D55" s="5">
        <v>2.2999999999999998</v>
      </c>
      <c r="E55" s="5"/>
      <c r="F55" s="5"/>
      <c r="G55" s="24"/>
      <c r="H55" s="24"/>
      <c r="I55" s="24"/>
      <c r="J55" s="24"/>
      <c r="K55" s="24"/>
      <c r="L55" s="24"/>
      <c r="M55" s="24"/>
      <c r="N55" s="7"/>
      <c r="O55" s="7"/>
      <c r="P55" s="7">
        <v>30</v>
      </c>
      <c r="Q55" s="7"/>
      <c r="R55" s="7"/>
      <c r="S55" s="7"/>
      <c r="T55" s="7">
        <v>2</v>
      </c>
      <c r="U55" s="72"/>
      <c r="V55" s="72"/>
      <c r="W55" s="87" t="s">
        <v>157</v>
      </c>
      <c r="X55" s="72"/>
      <c r="Y55" s="72"/>
      <c r="Z55" s="72"/>
      <c r="AA55" s="72">
        <v>2</v>
      </c>
      <c r="AB55" s="10"/>
      <c r="AC55" s="10"/>
      <c r="AD55" s="10"/>
      <c r="AE55" s="10"/>
      <c r="AF55" s="10"/>
      <c r="AG55" s="10"/>
      <c r="AH55" s="10"/>
      <c r="AI55" s="6">
        <v>45</v>
      </c>
      <c r="AJ55" s="19">
        <f t="shared" si="12"/>
        <v>100</v>
      </c>
      <c r="AK55" s="20">
        <f t="shared" si="13"/>
        <v>4</v>
      </c>
    </row>
    <row r="56" spans="1:37" ht="25.5" x14ac:dyDescent="0.25">
      <c r="A56" s="38">
        <v>4</v>
      </c>
      <c r="B56" s="85" t="s">
        <v>100</v>
      </c>
      <c r="C56" s="4" t="s">
        <v>101</v>
      </c>
      <c r="D56" s="5"/>
      <c r="E56" s="5">
        <v>3.4</v>
      </c>
      <c r="F56" s="5"/>
      <c r="G56" s="24"/>
      <c r="H56" s="26"/>
      <c r="I56" s="26"/>
      <c r="J56" s="26"/>
      <c r="K56" s="26"/>
      <c r="L56" s="24"/>
      <c r="M56" s="26"/>
      <c r="N56" s="7"/>
      <c r="O56" s="7"/>
      <c r="P56" s="7"/>
      <c r="Q56" s="7"/>
      <c r="R56" s="7"/>
      <c r="S56" s="7"/>
      <c r="T56" s="7"/>
      <c r="U56" s="72"/>
      <c r="V56" s="72"/>
      <c r="W56" s="72">
        <v>30</v>
      </c>
      <c r="X56" s="72"/>
      <c r="Y56" s="72"/>
      <c r="Z56" s="72"/>
      <c r="AA56" s="72">
        <v>2</v>
      </c>
      <c r="AB56" s="10"/>
      <c r="AC56" s="10"/>
      <c r="AD56" s="93" t="s">
        <v>157</v>
      </c>
      <c r="AE56" s="10"/>
      <c r="AF56" s="10"/>
      <c r="AG56" s="10"/>
      <c r="AH56" s="10">
        <v>2</v>
      </c>
      <c r="AI56" s="6">
        <v>45</v>
      </c>
      <c r="AJ56" s="19">
        <f t="shared" si="12"/>
        <v>100</v>
      </c>
      <c r="AK56" s="20">
        <f>SUM(M56,T56,AA56,AH56)</f>
        <v>4</v>
      </c>
    </row>
    <row r="57" spans="1:37" x14ac:dyDescent="0.25">
      <c r="A57" s="38">
        <v>5</v>
      </c>
      <c r="B57" s="9" t="s">
        <v>102</v>
      </c>
      <c r="C57" s="4" t="s">
        <v>103</v>
      </c>
      <c r="D57" s="5"/>
      <c r="E57" s="5">
        <v>4</v>
      </c>
      <c r="F57" s="5"/>
      <c r="G57" s="24"/>
      <c r="H57" s="24"/>
      <c r="I57" s="24"/>
      <c r="J57" s="24"/>
      <c r="K57" s="24"/>
      <c r="L57" s="24"/>
      <c r="M57" s="24"/>
      <c r="N57" s="7"/>
      <c r="O57" s="7"/>
      <c r="P57" s="7"/>
      <c r="Q57" s="7"/>
      <c r="R57" s="7"/>
      <c r="S57" s="7"/>
      <c r="T57" s="7"/>
      <c r="U57" s="72"/>
      <c r="V57" s="72"/>
      <c r="W57" s="72"/>
      <c r="X57" s="72"/>
      <c r="Y57" s="72"/>
      <c r="Z57" s="72"/>
      <c r="AA57" s="72"/>
      <c r="AB57" s="10"/>
      <c r="AC57" s="10"/>
      <c r="AD57" s="10">
        <v>30</v>
      </c>
      <c r="AE57" s="10"/>
      <c r="AF57" s="10"/>
      <c r="AG57" s="10"/>
      <c r="AH57" s="10">
        <v>2</v>
      </c>
      <c r="AI57" s="6">
        <v>30</v>
      </c>
      <c r="AJ57" s="19">
        <f>AK57*25</f>
        <v>50</v>
      </c>
      <c r="AK57" s="20">
        <v>2</v>
      </c>
    </row>
    <row r="58" spans="1:37" ht="27.75" customHeight="1" x14ac:dyDescent="0.25">
      <c r="A58" s="38">
        <v>6</v>
      </c>
      <c r="B58" s="9" t="s">
        <v>104</v>
      </c>
      <c r="C58" s="4" t="s">
        <v>105</v>
      </c>
      <c r="D58" s="5"/>
      <c r="E58" s="5">
        <v>2.2999999999999998</v>
      </c>
      <c r="F58" s="5"/>
      <c r="G58" s="24"/>
      <c r="H58" s="24"/>
      <c r="I58" s="24"/>
      <c r="J58" s="24"/>
      <c r="K58" s="24"/>
      <c r="L58" s="24"/>
      <c r="M58" s="24"/>
      <c r="N58" s="7"/>
      <c r="O58" s="7"/>
      <c r="P58" s="7"/>
      <c r="Q58" s="7">
        <v>30</v>
      </c>
      <c r="R58" s="7"/>
      <c r="S58" s="7"/>
      <c r="T58" s="7">
        <v>2</v>
      </c>
      <c r="U58" s="72"/>
      <c r="V58" s="72"/>
      <c r="W58" s="72"/>
      <c r="X58" s="72">
        <v>30</v>
      </c>
      <c r="Y58" s="72"/>
      <c r="Z58" s="72"/>
      <c r="AA58" s="72">
        <v>2</v>
      </c>
      <c r="AB58" s="10"/>
      <c r="AC58" s="10"/>
      <c r="AD58" s="10"/>
      <c r="AE58" s="10"/>
      <c r="AF58" s="10"/>
      <c r="AG58" s="10"/>
      <c r="AH58" s="10"/>
      <c r="AI58" s="6">
        <f t="shared" ref="AI58:AI60" si="14">SUM(G58:L58,N58:S58,U58:Z58,AB58:AG58)</f>
        <v>60</v>
      </c>
      <c r="AJ58" s="19">
        <f t="shared" ref="AJ58" si="15">AK58*25</f>
        <v>100</v>
      </c>
      <c r="AK58" s="20">
        <v>4</v>
      </c>
    </row>
    <row r="59" spans="1:37" ht="21.75" customHeight="1" x14ac:dyDescent="0.25">
      <c r="A59" s="38">
        <v>7</v>
      </c>
      <c r="B59" s="9" t="s">
        <v>106</v>
      </c>
      <c r="C59" s="4" t="s">
        <v>107</v>
      </c>
      <c r="D59" s="5"/>
      <c r="E59" s="5">
        <v>3.4</v>
      </c>
      <c r="F59" s="5"/>
      <c r="G59" s="24"/>
      <c r="H59" s="24"/>
      <c r="I59" s="24"/>
      <c r="J59" s="24"/>
      <c r="K59" s="24"/>
      <c r="L59" s="24"/>
      <c r="M59" s="24"/>
      <c r="N59" s="7"/>
      <c r="O59" s="7"/>
      <c r="P59" s="7"/>
      <c r="Q59" s="7"/>
      <c r="R59" s="7"/>
      <c r="S59" s="7"/>
      <c r="T59" s="7"/>
      <c r="U59" s="72"/>
      <c r="V59" s="72"/>
      <c r="W59" s="72"/>
      <c r="X59" s="72">
        <v>30</v>
      </c>
      <c r="Y59" s="72"/>
      <c r="Z59" s="72"/>
      <c r="AA59" s="72">
        <v>4</v>
      </c>
      <c r="AB59" s="10"/>
      <c r="AC59" s="10"/>
      <c r="AD59" s="10"/>
      <c r="AE59" s="10">
        <v>30</v>
      </c>
      <c r="AF59" s="10"/>
      <c r="AG59" s="10"/>
      <c r="AH59" s="10">
        <v>2</v>
      </c>
      <c r="AI59" s="6">
        <f t="shared" si="14"/>
        <v>60</v>
      </c>
      <c r="AJ59" s="19">
        <v>150</v>
      </c>
      <c r="AK59" s="20">
        <v>6</v>
      </c>
    </row>
    <row r="60" spans="1:37" ht="24" customHeight="1" x14ac:dyDescent="0.25">
      <c r="A60" s="38">
        <v>8</v>
      </c>
      <c r="B60" s="9" t="s">
        <v>108</v>
      </c>
      <c r="C60" s="4" t="s">
        <v>109</v>
      </c>
      <c r="D60" s="5">
        <v>2</v>
      </c>
      <c r="E60" s="5"/>
      <c r="F60" s="5"/>
      <c r="G60" s="24"/>
      <c r="H60" s="24"/>
      <c r="I60" s="24"/>
      <c r="J60" s="24"/>
      <c r="K60" s="24"/>
      <c r="L60" s="24"/>
      <c r="M60" s="24"/>
      <c r="N60" s="7"/>
      <c r="O60" s="7"/>
      <c r="P60" s="7">
        <v>60</v>
      </c>
      <c r="Q60" s="7"/>
      <c r="R60" s="7"/>
      <c r="S60" s="7"/>
      <c r="T60" s="7">
        <v>3</v>
      </c>
      <c r="U60" s="72"/>
      <c r="V60" s="72"/>
      <c r="W60" s="72"/>
      <c r="X60" s="72"/>
      <c r="Y60" s="72"/>
      <c r="Z60" s="72"/>
      <c r="AA60" s="72"/>
      <c r="AB60" s="10"/>
      <c r="AC60" s="10"/>
      <c r="AD60" s="10"/>
      <c r="AE60" s="10"/>
      <c r="AF60" s="10"/>
      <c r="AG60" s="10"/>
      <c r="AH60" s="10"/>
      <c r="AI60" s="6">
        <f t="shared" si="14"/>
        <v>60</v>
      </c>
      <c r="AJ60" s="19">
        <v>75</v>
      </c>
      <c r="AK60" s="20">
        <v>3</v>
      </c>
    </row>
    <row r="61" spans="1:37" ht="21" customHeight="1" x14ac:dyDescent="0.25">
      <c r="A61" s="122" t="s">
        <v>39</v>
      </c>
      <c r="B61" s="122"/>
      <c r="C61" s="122"/>
      <c r="D61" s="5"/>
      <c r="E61" s="6"/>
      <c r="F61" s="6"/>
      <c r="G61" s="22">
        <f t="shared" ref="G61:AG61" si="16">G53+G54+G55+G56+G57+G58+G59+G60</f>
        <v>0</v>
      </c>
      <c r="H61" s="22">
        <f t="shared" si="16"/>
        <v>0</v>
      </c>
      <c r="I61" s="22">
        <f t="shared" si="16"/>
        <v>0</v>
      </c>
      <c r="J61" s="22">
        <f t="shared" si="16"/>
        <v>0</v>
      </c>
      <c r="K61" s="22">
        <f t="shared" si="16"/>
        <v>0</v>
      </c>
      <c r="L61" s="22">
        <f t="shared" si="16"/>
        <v>0</v>
      </c>
      <c r="M61" s="22">
        <f t="shared" si="16"/>
        <v>0</v>
      </c>
      <c r="N61" s="22">
        <f t="shared" si="16"/>
        <v>30</v>
      </c>
      <c r="O61" s="22">
        <f t="shared" si="16"/>
        <v>0</v>
      </c>
      <c r="P61" s="22">
        <f t="shared" si="16"/>
        <v>120</v>
      </c>
      <c r="Q61" s="22">
        <f t="shared" si="16"/>
        <v>30</v>
      </c>
      <c r="R61" s="22">
        <f t="shared" si="16"/>
        <v>0</v>
      </c>
      <c r="S61" s="22">
        <f t="shared" si="16"/>
        <v>0</v>
      </c>
      <c r="T61" s="40">
        <f t="shared" si="16"/>
        <v>11</v>
      </c>
      <c r="U61" s="22">
        <f t="shared" si="16"/>
        <v>0</v>
      </c>
      <c r="V61" s="22">
        <f t="shared" si="16"/>
        <v>0</v>
      </c>
      <c r="W61" s="22">
        <v>45</v>
      </c>
      <c r="X61" s="22">
        <f t="shared" si="16"/>
        <v>60</v>
      </c>
      <c r="Y61" s="22">
        <f t="shared" si="16"/>
        <v>0</v>
      </c>
      <c r="Z61" s="22">
        <f t="shared" si="16"/>
        <v>0</v>
      </c>
      <c r="AA61" s="40">
        <f t="shared" si="16"/>
        <v>10</v>
      </c>
      <c r="AB61" s="22">
        <f t="shared" si="16"/>
        <v>0</v>
      </c>
      <c r="AC61" s="22">
        <f t="shared" si="16"/>
        <v>0</v>
      </c>
      <c r="AD61" s="22">
        <v>45</v>
      </c>
      <c r="AE61" s="22">
        <f t="shared" si="16"/>
        <v>30</v>
      </c>
      <c r="AF61" s="22">
        <f t="shared" si="16"/>
        <v>0</v>
      </c>
      <c r="AG61" s="22">
        <f t="shared" si="16"/>
        <v>0</v>
      </c>
      <c r="AH61" s="40">
        <f>SUM(AH53:AH60)</f>
        <v>6</v>
      </c>
      <c r="AI61" s="22">
        <f>SUM(AI53:AI60)</f>
        <v>360</v>
      </c>
      <c r="AJ61" s="22">
        <f>SUM(AJ53:AJ60)</f>
        <v>675</v>
      </c>
      <c r="AK61" s="22">
        <f>SUM(AK53:AK60)</f>
        <v>27</v>
      </c>
    </row>
    <row r="62" spans="1:37" x14ac:dyDescent="0.25">
      <c r="A62" s="124" t="s">
        <v>110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6"/>
    </row>
    <row r="63" spans="1:37" x14ac:dyDescent="0.25">
      <c r="A63" s="127" t="s">
        <v>111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</row>
    <row r="64" spans="1:37" ht="25.5" x14ac:dyDescent="0.25">
      <c r="A64" s="38">
        <v>1</v>
      </c>
      <c r="B64" s="85" t="s">
        <v>112</v>
      </c>
      <c r="C64" s="47" t="s">
        <v>113</v>
      </c>
      <c r="D64" s="47"/>
      <c r="E64" s="48">
        <v>1</v>
      </c>
      <c r="F64" s="47"/>
      <c r="G64" s="97" t="s">
        <v>158</v>
      </c>
      <c r="H64" s="49"/>
      <c r="I64" s="49"/>
      <c r="J64" s="49"/>
      <c r="K64" s="49"/>
      <c r="L64" s="49"/>
      <c r="M64" s="49">
        <v>2</v>
      </c>
      <c r="N64" s="50"/>
      <c r="O64" s="50"/>
      <c r="P64" s="50"/>
      <c r="Q64" s="50"/>
      <c r="R64" s="50"/>
      <c r="S64" s="50"/>
      <c r="T64" s="50"/>
      <c r="U64" s="73"/>
      <c r="V64" s="73"/>
      <c r="W64" s="73"/>
      <c r="X64" s="73"/>
      <c r="Y64" s="73"/>
      <c r="Z64" s="73"/>
      <c r="AA64" s="73"/>
      <c r="AB64" s="51"/>
      <c r="AC64" s="51"/>
      <c r="AD64" s="51"/>
      <c r="AE64" s="51"/>
      <c r="AF64" s="51"/>
      <c r="AG64" s="51"/>
      <c r="AH64" s="51"/>
      <c r="AI64" s="52">
        <v>30</v>
      </c>
      <c r="AJ64" s="52">
        <v>50</v>
      </c>
      <c r="AK64" s="52">
        <v>2</v>
      </c>
    </row>
    <row r="65" spans="1:37" ht="25.5" x14ac:dyDescent="0.25">
      <c r="A65" s="38">
        <v>2</v>
      </c>
      <c r="B65" s="9" t="s">
        <v>114</v>
      </c>
      <c r="C65" s="4" t="s">
        <v>115</v>
      </c>
      <c r="D65" s="47"/>
      <c r="E65" s="48">
        <v>1</v>
      </c>
      <c r="F65" s="47"/>
      <c r="G65" s="49">
        <v>30</v>
      </c>
      <c r="H65" s="49"/>
      <c r="I65" s="49"/>
      <c r="J65" s="49"/>
      <c r="K65" s="49"/>
      <c r="L65" s="49"/>
      <c r="M65" s="49">
        <v>2</v>
      </c>
      <c r="N65" s="50"/>
      <c r="O65" s="50"/>
      <c r="P65" s="50"/>
      <c r="Q65" s="50"/>
      <c r="R65" s="50"/>
      <c r="S65" s="50"/>
      <c r="T65" s="50"/>
      <c r="U65" s="73"/>
      <c r="V65" s="73"/>
      <c r="W65" s="73"/>
      <c r="X65" s="73"/>
      <c r="Y65" s="73"/>
      <c r="Z65" s="73"/>
      <c r="AA65" s="73"/>
      <c r="AB65" s="51"/>
      <c r="AC65" s="51"/>
      <c r="AD65" s="51"/>
      <c r="AE65" s="51"/>
      <c r="AF65" s="51"/>
      <c r="AG65" s="51"/>
      <c r="AH65" s="51"/>
      <c r="AI65" s="52">
        <v>30</v>
      </c>
      <c r="AJ65" s="52">
        <v>50</v>
      </c>
      <c r="AK65" s="52">
        <v>2</v>
      </c>
    </row>
    <row r="66" spans="1:37" x14ac:dyDescent="0.25">
      <c r="A66" s="53">
        <v>3</v>
      </c>
      <c r="B66" s="2" t="s">
        <v>116</v>
      </c>
      <c r="C66" s="9" t="s">
        <v>117</v>
      </c>
      <c r="D66" s="54"/>
      <c r="E66" s="54">
        <v>4</v>
      </c>
      <c r="F66" s="54"/>
      <c r="G66" s="55"/>
      <c r="H66" s="55"/>
      <c r="I66" s="55"/>
      <c r="J66" s="55"/>
      <c r="K66" s="55"/>
      <c r="L66" s="55"/>
      <c r="M66" s="55"/>
      <c r="N66" s="56"/>
      <c r="O66" s="56"/>
      <c r="P66" s="56"/>
      <c r="Q66" s="56"/>
      <c r="R66" s="56"/>
      <c r="S66" s="56"/>
      <c r="T66" s="56"/>
      <c r="U66" s="74"/>
      <c r="V66" s="74"/>
      <c r="W66" s="74"/>
      <c r="X66" s="74"/>
      <c r="Y66" s="74"/>
      <c r="Z66" s="74"/>
      <c r="AA66" s="74"/>
      <c r="AB66" s="57">
        <v>30</v>
      </c>
      <c r="AC66" s="57"/>
      <c r="AD66" s="57"/>
      <c r="AE66" s="57"/>
      <c r="AF66" s="57"/>
      <c r="AG66" s="57"/>
      <c r="AH66" s="57">
        <v>4</v>
      </c>
      <c r="AI66" s="6">
        <f>SUM(G66:L66,N66:S66,U66:Z66,AB66:AG66)</f>
        <v>30</v>
      </c>
      <c r="AJ66" s="20">
        <v>100</v>
      </c>
      <c r="AK66" s="20">
        <f>SUM(M66,T66,AA66,AH66)</f>
        <v>4</v>
      </c>
    </row>
    <row r="67" spans="1:37" x14ac:dyDescent="0.25">
      <c r="A67" s="53">
        <v>4</v>
      </c>
      <c r="B67" s="9" t="s">
        <v>118</v>
      </c>
      <c r="C67" s="9" t="s">
        <v>119</v>
      </c>
      <c r="D67" s="54"/>
      <c r="E67" s="54">
        <v>2</v>
      </c>
      <c r="F67" s="54"/>
      <c r="G67" s="55"/>
      <c r="H67" s="55"/>
      <c r="I67" s="55"/>
      <c r="J67" s="55"/>
      <c r="K67" s="55"/>
      <c r="L67" s="55"/>
      <c r="M67" s="55"/>
      <c r="N67" s="56">
        <v>30</v>
      </c>
      <c r="O67" s="56"/>
      <c r="P67" s="56"/>
      <c r="Q67" s="56"/>
      <c r="R67" s="56"/>
      <c r="S67" s="56"/>
      <c r="T67" s="56">
        <v>2</v>
      </c>
      <c r="U67" s="74"/>
      <c r="V67" s="74"/>
      <c r="W67" s="74"/>
      <c r="X67" s="74"/>
      <c r="Y67" s="74"/>
      <c r="Z67" s="74"/>
      <c r="AA67" s="74"/>
      <c r="AB67" s="57"/>
      <c r="AC67" s="57"/>
      <c r="AD67" s="57"/>
      <c r="AE67" s="57"/>
      <c r="AF67" s="57"/>
      <c r="AG67" s="57"/>
      <c r="AH67" s="57"/>
      <c r="AI67" s="6">
        <f>SUM(G67:L67,N67:S67,U67:Z67,AB67:AG67)</f>
        <v>30</v>
      </c>
      <c r="AJ67" s="20">
        <v>50</v>
      </c>
      <c r="AK67" s="20">
        <f>SUM(M67,T67,AA67,AH67)</f>
        <v>2</v>
      </c>
    </row>
    <row r="68" spans="1:37" ht="25.5" x14ac:dyDescent="0.25">
      <c r="A68" s="53">
        <v>5</v>
      </c>
      <c r="B68" s="90" t="s">
        <v>120</v>
      </c>
      <c r="C68" s="9" t="s">
        <v>121</v>
      </c>
      <c r="D68" s="54"/>
      <c r="E68" s="54">
        <v>3</v>
      </c>
      <c r="F68" s="54"/>
      <c r="G68" s="55"/>
      <c r="H68" s="55"/>
      <c r="I68" s="55"/>
      <c r="J68" s="55"/>
      <c r="K68" s="55"/>
      <c r="L68" s="55"/>
      <c r="M68" s="55"/>
      <c r="N68" s="56"/>
      <c r="O68" s="56"/>
      <c r="P68" s="56"/>
      <c r="Q68" s="56"/>
      <c r="R68" s="56"/>
      <c r="S68" s="56"/>
      <c r="T68" s="56"/>
      <c r="U68" s="99" t="s">
        <v>160</v>
      </c>
      <c r="V68" s="74"/>
      <c r="W68" s="74"/>
      <c r="X68" s="74"/>
      <c r="Y68" s="74"/>
      <c r="Z68" s="74"/>
      <c r="AA68" s="74">
        <v>2</v>
      </c>
      <c r="AB68" s="57"/>
      <c r="AC68" s="57"/>
      <c r="AD68" s="57"/>
      <c r="AE68" s="57"/>
      <c r="AF68" s="57"/>
      <c r="AG68" s="57"/>
      <c r="AH68" s="57"/>
      <c r="AI68" s="6">
        <v>30</v>
      </c>
      <c r="AJ68" s="20">
        <v>50</v>
      </c>
      <c r="AK68" s="20">
        <v>2</v>
      </c>
    </row>
    <row r="69" spans="1:37" x14ac:dyDescent="0.25">
      <c r="A69" s="53">
        <v>6</v>
      </c>
      <c r="B69" s="9" t="s">
        <v>122</v>
      </c>
      <c r="C69" s="9" t="s">
        <v>123</v>
      </c>
      <c r="D69" s="54"/>
      <c r="E69" s="54">
        <v>3</v>
      </c>
      <c r="F69" s="54"/>
      <c r="G69" s="55"/>
      <c r="H69" s="55"/>
      <c r="I69" s="55"/>
      <c r="J69" s="55"/>
      <c r="K69" s="55"/>
      <c r="L69" s="55"/>
      <c r="M69" s="55"/>
      <c r="N69" s="56"/>
      <c r="O69" s="56"/>
      <c r="P69" s="56"/>
      <c r="Q69" s="56"/>
      <c r="R69" s="56"/>
      <c r="S69" s="56"/>
      <c r="T69" s="56"/>
      <c r="U69" s="74">
        <v>30</v>
      </c>
      <c r="V69" s="74"/>
      <c r="W69" s="74"/>
      <c r="X69" s="74"/>
      <c r="Y69" s="74"/>
      <c r="Z69" s="74"/>
      <c r="AA69" s="74">
        <v>2</v>
      </c>
      <c r="AB69" s="57"/>
      <c r="AC69" s="57"/>
      <c r="AD69" s="57"/>
      <c r="AE69" s="57"/>
      <c r="AF69" s="57"/>
      <c r="AG69" s="57"/>
      <c r="AH69" s="57"/>
      <c r="AI69" s="6">
        <v>30</v>
      </c>
      <c r="AJ69" s="20">
        <v>50</v>
      </c>
      <c r="AK69" s="20">
        <v>2</v>
      </c>
    </row>
    <row r="70" spans="1:37" x14ac:dyDescent="0.25">
      <c r="A70" s="122" t="s">
        <v>39</v>
      </c>
      <c r="B70" s="122"/>
      <c r="C70" s="122"/>
      <c r="D70" s="5"/>
      <c r="E70" s="6"/>
      <c r="F70" s="6"/>
      <c r="G70" s="22">
        <v>60</v>
      </c>
      <c r="H70" s="22">
        <f t="shared" ref="H70:L70" si="17">SUM(H66:H68)</f>
        <v>0</v>
      </c>
      <c r="I70" s="22">
        <f t="shared" si="17"/>
        <v>0</v>
      </c>
      <c r="J70" s="22">
        <f t="shared" si="17"/>
        <v>0</v>
      </c>
      <c r="K70" s="22">
        <f t="shared" si="17"/>
        <v>0</v>
      </c>
      <c r="L70" s="22">
        <f t="shared" si="17"/>
        <v>0</v>
      </c>
      <c r="M70" s="22">
        <v>4</v>
      </c>
      <c r="N70" s="22">
        <f t="shared" ref="N70:Z70" si="18">SUM(N66:N68)</f>
        <v>30</v>
      </c>
      <c r="O70" s="22">
        <f t="shared" si="18"/>
        <v>0</v>
      </c>
      <c r="P70" s="22">
        <f t="shared" si="18"/>
        <v>0</v>
      </c>
      <c r="Q70" s="22">
        <f t="shared" si="18"/>
        <v>0</v>
      </c>
      <c r="R70" s="22">
        <f t="shared" si="18"/>
        <v>0</v>
      </c>
      <c r="S70" s="22">
        <f t="shared" si="18"/>
        <v>0</v>
      </c>
      <c r="T70" s="22">
        <f t="shared" si="18"/>
        <v>2</v>
      </c>
      <c r="U70" s="22">
        <v>60</v>
      </c>
      <c r="V70" s="22">
        <f t="shared" si="18"/>
        <v>0</v>
      </c>
      <c r="W70" s="22">
        <f t="shared" si="18"/>
        <v>0</v>
      </c>
      <c r="X70" s="22">
        <f t="shared" si="18"/>
        <v>0</v>
      </c>
      <c r="Y70" s="22">
        <f t="shared" si="18"/>
        <v>0</v>
      </c>
      <c r="Z70" s="22">
        <f t="shared" si="18"/>
        <v>0</v>
      </c>
      <c r="AA70" s="22">
        <v>4</v>
      </c>
      <c r="AB70" s="22">
        <f t="shared" ref="AB70:AG70" si="19">SUM(AB66:AB68)</f>
        <v>30</v>
      </c>
      <c r="AC70" s="22">
        <f t="shared" si="19"/>
        <v>0</v>
      </c>
      <c r="AD70" s="22">
        <f t="shared" si="19"/>
        <v>0</v>
      </c>
      <c r="AE70" s="22">
        <f t="shared" si="19"/>
        <v>0</v>
      </c>
      <c r="AF70" s="22">
        <f t="shared" si="19"/>
        <v>0</v>
      </c>
      <c r="AG70" s="22">
        <f t="shared" si="19"/>
        <v>0</v>
      </c>
      <c r="AH70" s="22">
        <f>SUM(AH66:AH69)</f>
        <v>4</v>
      </c>
      <c r="AI70" s="22">
        <f>SUM(AI64:AI69)</f>
        <v>180</v>
      </c>
      <c r="AJ70" s="22">
        <f>SUM(AJ64:AJ69)</f>
        <v>350</v>
      </c>
      <c r="AK70" s="22">
        <f>SUM(AK64:AK69)</f>
        <v>14</v>
      </c>
    </row>
    <row r="71" spans="1:37" x14ac:dyDescent="0.25">
      <c r="A71" s="127" t="s">
        <v>124</v>
      </c>
      <c r="B71" s="128"/>
      <c r="C71" s="128"/>
      <c r="D71" s="128"/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</row>
    <row r="72" spans="1:37" ht="25.5" x14ac:dyDescent="0.25">
      <c r="A72" s="53">
        <v>1</v>
      </c>
      <c r="B72" s="9" t="s">
        <v>125</v>
      </c>
      <c r="C72" s="9" t="s">
        <v>126</v>
      </c>
      <c r="D72" s="54"/>
      <c r="E72" s="54">
        <v>1</v>
      </c>
      <c r="F72" s="54"/>
      <c r="G72" s="55">
        <v>30</v>
      </c>
      <c r="H72" s="55"/>
      <c r="I72" s="55"/>
      <c r="J72" s="55"/>
      <c r="K72" s="55"/>
      <c r="L72" s="55"/>
      <c r="M72" s="55">
        <v>2</v>
      </c>
      <c r="N72" s="56"/>
      <c r="O72" s="56"/>
      <c r="P72" s="56"/>
      <c r="Q72" s="56"/>
      <c r="R72" s="56"/>
      <c r="S72" s="56"/>
      <c r="T72" s="56"/>
      <c r="U72" s="74"/>
      <c r="V72" s="74"/>
      <c r="W72" s="74"/>
      <c r="X72" s="74"/>
      <c r="Y72" s="74"/>
      <c r="Z72" s="74"/>
      <c r="AA72" s="74"/>
      <c r="AB72" s="57"/>
      <c r="AC72" s="57"/>
      <c r="AD72" s="57"/>
      <c r="AE72" s="57"/>
      <c r="AF72" s="57"/>
      <c r="AG72" s="57"/>
      <c r="AH72" s="57"/>
      <c r="AI72" s="6">
        <v>30</v>
      </c>
      <c r="AJ72" s="20">
        <v>50</v>
      </c>
      <c r="AK72" s="20">
        <v>2</v>
      </c>
    </row>
    <row r="73" spans="1:37" ht="25.5" x14ac:dyDescent="0.25">
      <c r="A73" s="53">
        <v>2</v>
      </c>
      <c r="B73" s="85" t="s">
        <v>127</v>
      </c>
      <c r="C73" s="4" t="s">
        <v>128</v>
      </c>
      <c r="D73" s="54"/>
      <c r="E73" s="54">
        <v>1</v>
      </c>
      <c r="F73" s="54"/>
      <c r="G73" s="94" t="s">
        <v>158</v>
      </c>
      <c r="H73" s="55"/>
      <c r="I73" s="55"/>
      <c r="J73" s="55"/>
      <c r="K73" s="55"/>
      <c r="L73" s="55"/>
      <c r="M73" s="55">
        <v>2</v>
      </c>
      <c r="N73" s="56"/>
      <c r="O73" s="56"/>
      <c r="P73" s="56"/>
      <c r="Q73" s="56"/>
      <c r="R73" s="56"/>
      <c r="S73" s="56"/>
      <c r="T73" s="56"/>
      <c r="U73" s="74"/>
      <c r="V73" s="74"/>
      <c r="W73" s="74"/>
      <c r="X73" s="74"/>
      <c r="Y73" s="74"/>
      <c r="Z73" s="74"/>
      <c r="AA73" s="74"/>
      <c r="AB73" s="57"/>
      <c r="AC73" s="57"/>
      <c r="AD73" s="57"/>
      <c r="AE73" s="57"/>
      <c r="AF73" s="57"/>
      <c r="AG73" s="57"/>
      <c r="AH73" s="57"/>
      <c r="AI73" s="6">
        <v>30</v>
      </c>
      <c r="AJ73" s="20">
        <v>50</v>
      </c>
      <c r="AK73" s="20">
        <v>2</v>
      </c>
    </row>
    <row r="74" spans="1:37" ht="26.25" x14ac:dyDescent="0.25">
      <c r="A74" s="53">
        <v>3</v>
      </c>
      <c r="B74" s="35" t="s">
        <v>129</v>
      </c>
      <c r="C74" s="58" t="s">
        <v>130</v>
      </c>
      <c r="D74" s="54"/>
      <c r="E74" s="54">
        <v>2.2999999999999998</v>
      </c>
      <c r="F74" s="54"/>
      <c r="G74" s="55"/>
      <c r="H74" s="55"/>
      <c r="I74" s="55"/>
      <c r="J74" s="55"/>
      <c r="K74" s="55"/>
      <c r="L74" s="55"/>
      <c r="M74" s="55"/>
      <c r="N74" s="56">
        <v>30</v>
      </c>
      <c r="O74" s="56"/>
      <c r="P74" s="56"/>
      <c r="Q74" s="56"/>
      <c r="R74" s="56"/>
      <c r="S74" s="56"/>
      <c r="T74" s="56">
        <v>2</v>
      </c>
      <c r="U74" s="74">
        <v>30</v>
      </c>
      <c r="V74" s="74"/>
      <c r="W74" s="74"/>
      <c r="X74" s="74"/>
      <c r="Y74" s="74"/>
      <c r="Z74" s="74"/>
      <c r="AA74" s="74">
        <v>2</v>
      </c>
      <c r="AB74" s="57"/>
      <c r="AC74" s="57"/>
      <c r="AD74" s="57"/>
      <c r="AE74" s="57"/>
      <c r="AF74" s="57"/>
      <c r="AG74" s="57"/>
      <c r="AH74" s="57"/>
      <c r="AI74" s="6">
        <f>SUM(G74:L74,N74:S74,U74:Z74,AB74:AG74)</f>
        <v>60</v>
      </c>
      <c r="AJ74" s="20">
        <v>100</v>
      </c>
      <c r="AK74" s="20">
        <v>4</v>
      </c>
    </row>
    <row r="75" spans="1:37" ht="25.5" x14ac:dyDescent="0.25">
      <c r="A75" s="53">
        <v>4</v>
      </c>
      <c r="B75" s="15" t="s">
        <v>131</v>
      </c>
      <c r="C75" s="9" t="s">
        <v>132</v>
      </c>
      <c r="D75" s="54"/>
      <c r="E75" s="54">
        <v>3</v>
      </c>
      <c r="F75" s="54"/>
      <c r="G75" s="55"/>
      <c r="H75" s="55"/>
      <c r="I75" s="55"/>
      <c r="J75" s="55"/>
      <c r="K75" s="55"/>
      <c r="L75" s="55"/>
      <c r="M75" s="55"/>
      <c r="N75" s="56"/>
      <c r="O75" s="56"/>
      <c r="P75" s="56"/>
      <c r="Q75" s="56"/>
      <c r="R75" s="56"/>
      <c r="S75" s="56"/>
      <c r="T75" s="56"/>
      <c r="U75" s="74">
        <v>30</v>
      </c>
      <c r="V75" s="74"/>
      <c r="W75" s="74"/>
      <c r="X75" s="74"/>
      <c r="Y75" s="74"/>
      <c r="Z75" s="74"/>
      <c r="AA75" s="74">
        <v>2</v>
      </c>
      <c r="AB75" s="57"/>
      <c r="AC75" s="57"/>
      <c r="AD75" s="57"/>
      <c r="AE75" s="57"/>
      <c r="AF75" s="57"/>
      <c r="AG75" s="57"/>
      <c r="AH75" s="57"/>
      <c r="AI75" s="6">
        <f>SUM(G75:L75,N75:S75,U75:Z75,AB75:AG75)</f>
        <v>30</v>
      </c>
      <c r="AJ75" s="20">
        <v>50</v>
      </c>
      <c r="AK75" s="20">
        <f>SUM(M75,T75,AA75,AH75)</f>
        <v>2</v>
      </c>
    </row>
    <row r="76" spans="1:37" ht="27" customHeight="1" x14ac:dyDescent="0.25">
      <c r="A76" s="53">
        <v>5</v>
      </c>
      <c r="B76" s="15" t="s">
        <v>133</v>
      </c>
      <c r="C76" s="9" t="s">
        <v>134</v>
      </c>
      <c r="D76" s="54"/>
      <c r="E76" s="54">
        <v>4</v>
      </c>
      <c r="F76" s="54"/>
      <c r="G76" s="55"/>
      <c r="H76" s="55"/>
      <c r="I76" s="55"/>
      <c r="J76" s="55"/>
      <c r="K76" s="55"/>
      <c r="L76" s="55"/>
      <c r="M76" s="55"/>
      <c r="N76" s="56"/>
      <c r="O76" s="56"/>
      <c r="P76" s="56"/>
      <c r="Q76" s="56"/>
      <c r="R76" s="56"/>
      <c r="S76" s="56"/>
      <c r="T76" s="56"/>
      <c r="U76" s="74"/>
      <c r="V76" s="74"/>
      <c r="W76" s="74"/>
      <c r="X76" s="74"/>
      <c r="Y76" s="74"/>
      <c r="Z76" s="74"/>
      <c r="AA76" s="74"/>
      <c r="AB76" s="57">
        <v>30</v>
      </c>
      <c r="AC76" s="57"/>
      <c r="AD76" s="57"/>
      <c r="AE76" s="57"/>
      <c r="AF76" s="57"/>
      <c r="AG76" s="57"/>
      <c r="AH76" s="59">
        <v>4</v>
      </c>
      <c r="AI76" s="6">
        <v>30</v>
      </c>
      <c r="AJ76" s="20">
        <v>100</v>
      </c>
      <c r="AK76" s="20">
        <f>SUM(M76,T76,AA76,AH76)</f>
        <v>4</v>
      </c>
    </row>
    <row r="77" spans="1:37" x14ac:dyDescent="0.25">
      <c r="A77" s="138" t="s">
        <v>135</v>
      </c>
      <c r="B77" s="138"/>
      <c r="C77" s="138"/>
      <c r="D77" s="54"/>
      <c r="E77" s="20"/>
      <c r="F77" s="20"/>
      <c r="G77" s="60">
        <v>60</v>
      </c>
      <c r="H77" s="60">
        <f t="shared" ref="H77:N77" si="20">SUM(H72:H76)</f>
        <v>0</v>
      </c>
      <c r="I77" s="60">
        <f t="shared" si="20"/>
        <v>0</v>
      </c>
      <c r="J77" s="60">
        <f t="shared" si="20"/>
        <v>0</v>
      </c>
      <c r="K77" s="60">
        <f t="shared" si="20"/>
        <v>0</v>
      </c>
      <c r="L77" s="60">
        <f t="shared" si="20"/>
        <v>0</v>
      </c>
      <c r="M77" s="60">
        <f t="shared" si="20"/>
        <v>4</v>
      </c>
      <c r="N77" s="60">
        <f t="shared" si="20"/>
        <v>30</v>
      </c>
      <c r="O77" s="60">
        <f t="shared" ref="O77" si="21">SUM(O72:O76)</f>
        <v>0</v>
      </c>
      <c r="P77" s="60">
        <f t="shared" ref="P77" si="22">SUM(P72:P76)</f>
        <v>0</v>
      </c>
      <c r="Q77" s="60">
        <f t="shared" ref="Q77" si="23">SUM(Q72:Q76)</f>
        <v>0</v>
      </c>
      <c r="R77" s="60">
        <f t="shared" ref="R77" si="24">SUM(R72:R76)</f>
        <v>0</v>
      </c>
      <c r="S77" s="60">
        <f t="shared" ref="S77" si="25">SUM(S72:S76)</f>
        <v>0</v>
      </c>
      <c r="T77" s="60">
        <f t="shared" ref="T77:U77" si="26">SUM(T72:T76)</f>
        <v>2</v>
      </c>
      <c r="U77" s="60">
        <f t="shared" si="26"/>
        <v>60</v>
      </c>
      <c r="V77" s="60">
        <f t="shared" ref="V77" si="27">SUM(V72:V76)</f>
        <v>0</v>
      </c>
      <c r="W77" s="60">
        <f t="shared" ref="W77" si="28">SUM(W72:W76)</f>
        <v>0</v>
      </c>
      <c r="X77" s="60">
        <f t="shared" ref="X77" si="29">SUM(X72:X76)</f>
        <v>0</v>
      </c>
      <c r="Y77" s="60">
        <f t="shared" ref="Y77" si="30">SUM(Y72:Y76)</f>
        <v>0</v>
      </c>
      <c r="Z77" s="60">
        <f t="shared" ref="Z77" si="31">SUM(Z72:Z76)</f>
        <v>0</v>
      </c>
      <c r="AA77" s="60">
        <f t="shared" ref="AA77:AB77" si="32">SUM(AA72:AA76)</f>
        <v>4</v>
      </c>
      <c r="AB77" s="60">
        <f t="shared" si="32"/>
        <v>30</v>
      </c>
      <c r="AC77" s="60">
        <f t="shared" ref="AC77" si="33">SUM(AC72:AC76)</f>
        <v>0</v>
      </c>
      <c r="AD77" s="60">
        <f t="shared" ref="AD77" si="34">SUM(AD72:AD76)</f>
        <v>0</v>
      </c>
      <c r="AE77" s="60">
        <f t="shared" ref="AE77" si="35">SUM(AE72:AE76)</f>
        <v>0</v>
      </c>
      <c r="AF77" s="60">
        <f t="shared" ref="AF77" si="36">SUM(AF72:AF76)</f>
        <v>0</v>
      </c>
      <c r="AG77" s="60">
        <f t="shared" ref="AG77" si="37">SUM(AG72:AG76)</f>
        <v>0</v>
      </c>
      <c r="AH77" s="60">
        <f t="shared" ref="AH77:AI77" si="38">SUM(AH72:AH76)</f>
        <v>4</v>
      </c>
      <c r="AI77" s="60">
        <f t="shared" si="38"/>
        <v>180</v>
      </c>
      <c r="AJ77" s="60">
        <f>SUM(AJ72:AJ76)</f>
        <v>350</v>
      </c>
      <c r="AK77" s="60">
        <f t="shared" ref="AK77" si="39">SUM(AK72:AK76)</f>
        <v>14</v>
      </c>
    </row>
    <row r="78" spans="1:37" x14ac:dyDescent="0.25">
      <c r="A78" s="16"/>
      <c r="B78" s="16"/>
      <c r="C78" s="16"/>
      <c r="D78" s="11"/>
      <c r="E78" s="3"/>
      <c r="F78" s="3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</row>
    <row r="79" spans="1:37" x14ac:dyDescent="0.25">
      <c r="A79" s="16"/>
      <c r="B79" s="77" t="s">
        <v>151</v>
      </c>
      <c r="C79" s="77" t="s">
        <v>136</v>
      </c>
      <c r="D79" s="28"/>
      <c r="E79" s="20">
        <v>4</v>
      </c>
      <c r="F79" s="29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76"/>
      <c r="AA79" s="76"/>
      <c r="AB79" s="76"/>
      <c r="AC79" s="76">
        <v>70</v>
      </c>
      <c r="AD79" s="76"/>
      <c r="AE79" s="76"/>
      <c r="AF79" s="76"/>
      <c r="AG79" s="76"/>
      <c r="AH79" s="76">
        <v>5</v>
      </c>
      <c r="AI79" s="76">
        <v>70</v>
      </c>
      <c r="AJ79" s="76">
        <v>125</v>
      </c>
      <c r="AK79" s="76">
        <v>5</v>
      </c>
    </row>
    <row r="80" spans="1:37" ht="23.1" customHeight="1" x14ac:dyDescent="0.25">
      <c r="A80" s="16"/>
      <c r="B80" s="83" t="s">
        <v>137</v>
      </c>
      <c r="C80" s="16"/>
      <c r="D80" s="11"/>
      <c r="E80" s="3"/>
      <c r="F80" s="3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39" t="s">
        <v>144</v>
      </c>
      <c r="AE80" s="140"/>
      <c r="AF80" s="140"/>
      <c r="AG80" s="140"/>
      <c r="AH80" s="141"/>
      <c r="AI80" s="82">
        <v>1555</v>
      </c>
      <c r="AJ80" s="12"/>
      <c r="AK80" s="12"/>
    </row>
    <row r="81" spans="1:37" x14ac:dyDescent="0.25">
      <c r="A81" s="78"/>
      <c r="B81" s="79" t="s">
        <v>137</v>
      </c>
      <c r="C81" s="79"/>
      <c r="D81" s="80"/>
      <c r="E81" s="79"/>
      <c r="F81" s="79"/>
      <c r="G81" s="81">
        <f t="shared" ref="G81:AG81" si="40">SUM(G14,G24,G36,G70)</f>
        <v>180</v>
      </c>
      <c r="H81" s="81">
        <f t="shared" si="40"/>
        <v>150</v>
      </c>
      <c r="I81" s="81">
        <f t="shared" si="40"/>
        <v>15</v>
      </c>
      <c r="J81" s="81">
        <f t="shared" si="40"/>
        <v>0</v>
      </c>
      <c r="K81" s="81">
        <f t="shared" si="40"/>
        <v>30</v>
      </c>
      <c r="L81" s="81">
        <f t="shared" si="40"/>
        <v>0</v>
      </c>
      <c r="M81" s="81">
        <f t="shared" si="40"/>
        <v>30</v>
      </c>
      <c r="N81" s="81">
        <f t="shared" si="40"/>
        <v>90</v>
      </c>
      <c r="O81" s="81">
        <f t="shared" si="40"/>
        <v>195</v>
      </c>
      <c r="P81" s="81">
        <f t="shared" si="40"/>
        <v>90</v>
      </c>
      <c r="Q81" s="81">
        <f t="shared" si="40"/>
        <v>30</v>
      </c>
      <c r="R81" s="81">
        <f t="shared" si="40"/>
        <v>45</v>
      </c>
      <c r="S81" s="81">
        <f t="shared" si="40"/>
        <v>0</v>
      </c>
      <c r="T81" s="81">
        <f t="shared" si="40"/>
        <v>30</v>
      </c>
      <c r="U81" s="81">
        <f t="shared" si="40"/>
        <v>90</v>
      </c>
      <c r="V81" s="81">
        <f t="shared" si="40"/>
        <v>150</v>
      </c>
      <c r="W81" s="81">
        <f t="shared" si="40"/>
        <v>60</v>
      </c>
      <c r="X81" s="81">
        <f t="shared" si="40"/>
        <v>60</v>
      </c>
      <c r="Y81" s="81">
        <f t="shared" si="40"/>
        <v>60</v>
      </c>
      <c r="Z81" s="81">
        <f t="shared" si="40"/>
        <v>0</v>
      </c>
      <c r="AA81" s="81">
        <f t="shared" si="40"/>
        <v>30</v>
      </c>
      <c r="AB81" s="81">
        <f t="shared" si="40"/>
        <v>90</v>
      </c>
      <c r="AC81" s="81">
        <f t="shared" si="40"/>
        <v>0</v>
      </c>
      <c r="AD81" s="81">
        <f t="shared" si="40"/>
        <v>60</v>
      </c>
      <c r="AE81" s="81">
        <f t="shared" si="40"/>
        <v>30</v>
      </c>
      <c r="AF81" s="81">
        <f t="shared" si="40"/>
        <v>60</v>
      </c>
      <c r="AG81" s="81">
        <f t="shared" si="40"/>
        <v>0</v>
      </c>
      <c r="AH81" s="81">
        <f>SUM(AH14,AH24,AH36,AH70,AH79)</f>
        <v>30</v>
      </c>
      <c r="AI81" s="81">
        <f>SUM(AI14,AI24,AI51,AI70)</f>
        <v>1510</v>
      </c>
      <c r="AJ81" s="81">
        <f>SUM(AJ14,AJ24,AJ36,AJ70,AJ79)</f>
        <v>3000</v>
      </c>
      <c r="AK81" s="81">
        <f>SUM(AK14,AK24,AK51,AK70)</f>
        <v>120</v>
      </c>
    </row>
    <row r="82" spans="1:37" x14ac:dyDescent="0.25">
      <c r="A82" s="13"/>
      <c r="B82" s="13"/>
      <c r="C82" s="13">
        <f>G82+N82+U82+AB82</f>
        <v>1485</v>
      </c>
      <c r="D82" s="13"/>
      <c r="E82" s="13"/>
      <c r="F82" s="13"/>
      <c r="G82" s="135">
        <f>SUM(G81:L81)</f>
        <v>375</v>
      </c>
      <c r="H82" s="136"/>
      <c r="I82" s="136"/>
      <c r="J82" s="136"/>
      <c r="K82" s="136"/>
      <c r="L82" s="137"/>
      <c r="M82" s="14"/>
      <c r="N82" s="135">
        <f>SUM(N81:S81)</f>
        <v>450</v>
      </c>
      <c r="O82" s="136"/>
      <c r="P82" s="136"/>
      <c r="Q82" s="136"/>
      <c r="R82" s="136"/>
      <c r="S82" s="137"/>
      <c r="T82" s="14"/>
      <c r="U82" s="135">
        <f>SUM(U81:Z81)</f>
        <v>420</v>
      </c>
      <c r="V82" s="136"/>
      <c r="W82" s="136"/>
      <c r="X82" s="136"/>
      <c r="Y82" s="136"/>
      <c r="Z82" s="137"/>
      <c r="AA82" s="14"/>
      <c r="AB82" s="135">
        <f>AB81+AC81+AD81+AE81+AF81+AG81</f>
        <v>240</v>
      </c>
      <c r="AC82" s="136"/>
      <c r="AD82" s="136"/>
      <c r="AE82" s="136"/>
      <c r="AF82" s="136"/>
      <c r="AG82" s="137"/>
      <c r="AH82" s="13"/>
      <c r="AI82" s="13"/>
      <c r="AJ82" s="13"/>
      <c r="AK82" s="13"/>
    </row>
    <row r="83" spans="1:37" ht="116.1" customHeight="1" x14ac:dyDescent="0.25">
      <c r="A83" s="106" t="s">
        <v>152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</row>
    <row r="84" spans="1:37" x14ac:dyDescent="0.25">
      <c r="A84" s="107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107"/>
    </row>
    <row r="85" spans="1:37" x14ac:dyDescent="0.25">
      <c r="A85" s="107"/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</row>
    <row r="86" spans="1:37" x14ac:dyDescent="0.25">
      <c r="B86" s="23"/>
    </row>
    <row r="87" spans="1:37" x14ac:dyDescent="0.25">
      <c r="B87" s="23"/>
      <c r="C87"/>
      <c r="D87"/>
      <c r="E87"/>
      <c r="F87"/>
      <c r="G87"/>
      <c r="H87"/>
      <c r="I87"/>
    </row>
  </sheetData>
  <sheetProtection selectLockedCells="1" selectUnlockedCells="1"/>
  <mergeCells count="65">
    <mergeCell ref="G82:L82"/>
    <mergeCell ref="N82:S82"/>
    <mergeCell ref="U82:Z82"/>
    <mergeCell ref="AB82:AG82"/>
    <mergeCell ref="A77:C77"/>
    <mergeCell ref="AD80:AH80"/>
    <mergeCell ref="AJ6:AJ9"/>
    <mergeCell ref="A62:AK62"/>
    <mergeCell ref="A71:AK71"/>
    <mergeCell ref="A63:AK63"/>
    <mergeCell ref="A25:AK25"/>
    <mergeCell ref="A26:AK26"/>
    <mergeCell ref="A52:AK52"/>
    <mergeCell ref="A51:C51"/>
    <mergeCell ref="A37:AK37"/>
    <mergeCell ref="A70:C70"/>
    <mergeCell ref="A61:C61"/>
    <mergeCell ref="J4:Q4"/>
    <mergeCell ref="A24:C24"/>
    <mergeCell ref="A36:C36"/>
    <mergeCell ref="A27:AK27"/>
    <mergeCell ref="AB7:AH7"/>
    <mergeCell ref="G8:G9"/>
    <mergeCell ref="D6:F7"/>
    <mergeCell ref="T8:T9"/>
    <mergeCell ref="AA8:AA9"/>
    <mergeCell ref="F8:F9"/>
    <mergeCell ref="A15:AK15"/>
    <mergeCell ref="A10:AK10"/>
    <mergeCell ref="A14:B14"/>
    <mergeCell ref="S8:S9"/>
    <mergeCell ref="A6:A9"/>
    <mergeCell ref="AB8:AB9"/>
    <mergeCell ref="G6:T6"/>
    <mergeCell ref="U8:U9"/>
    <mergeCell ref="V8:Y8"/>
    <mergeCell ref="L8:L9"/>
    <mergeCell ref="A1:AK1"/>
    <mergeCell ref="B2:AK2"/>
    <mergeCell ref="B3:AG3"/>
    <mergeCell ref="AI3:AK3"/>
    <mergeCell ref="A5:F5"/>
    <mergeCell ref="G5:AK5"/>
    <mergeCell ref="O8:R8"/>
    <mergeCell ref="G7:M7"/>
    <mergeCell ref="AG8:AG9"/>
    <mergeCell ref="AH8:AH9"/>
    <mergeCell ref="M8:M9"/>
    <mergeCell ref="N8:N9"/>
    <mergeCell ref="A22:A23"/>
    <mergeCell ref="C22:C23"/>
    <mergeCell ref="AH22:AH23"/>
    <mergeCell ref="A83:AK85"/>
    <mergeCell ref="B6:B9"/>
    <mergeCell ref="C6:C9"/>
    <mergeCell ref="AK6:AK9"/>
    <mergeCell ref="D8:D9"/>
    <mergeCell ref="AI6:AI9"/>
    <mergeCell ref="E8:E9"/>
    <mergeCell ref="AC8:AF8"/>
    <mergeCell ref="Z8:Z9"/>
    <mergeCell ref="U6:AH6"/>
    <mergeCell ref="H8:K8"/>
    <mergeCell ref="N7:T7"/>
    <mergeCell ref="U7:AA7"/>
  </mergeCells>
  <phoneticPr fontId="8" type="noConversion"/>
  <printOptions gridLines="1"/>
  <pageMargins left="0.23622047244094491" right="0.23622047244094491" top="0.78740157480314965" bottom="0.35433070866141736" header="0.62992125984251968" footer="0.31496062992125984"/>
  <pageSetup paperSize="9" scale="60" firstPageNumber="0" fitToHeight="0" orientation="landscape" r:id="rId1"/>
  <headerFooter scaleWithDoc="0" alignWithMargins="0">
    <oddFooter>&amp;C&amp;"Times New Roman,Normalny"&amp;12Strona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>
              <from>
                <xdr:col>0</xdr:col>
                <xdr:colOff>228600</xdr:colOff>
                <xdr:row>89</xdr:row>
                <xdr:rowOff>57150</xdr:rowOff>
              </from>
              <to>
                <xdr:col>6</xdr:col>
                <xdr:colOff>190500</xdr:colOff>
                <xdr:row>100</xdr:row>
                <xdr:rowOff>9525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4AEC9B40DFD62408AD0E9048F6CF60E" ma:contentTypeVersion="14" ma:contentTypeDescription="Utwórz nowy dokument." ma:contentTypeScope="" ma:versionID="ea6b9f56fdb145c53de9bdb59d875a70">
  <xsd:schema xmlns:xsd="http://www.w3.org/2001/XMLSchema" xmlns:xs="http://www.w3.org/2001/XMLSchema" xmlns:p="http://schemas.microsoft.com/office/2006/metadata/properties" xmlns:ns3="bdefa079-58fc-44ff-9153-095058b4932b" xmlns:ns4="93fcdba3-493e-48fc-93dc-dace99b8d2db" targetNamespace="http://schemas.microsoft.com/office/2006/metadata/properties" ma:root="true" ma:fieldsID="ac1f2c4282d1313ced484a88f38e144e" ns3:_="" ns4:_="">
    <xsd:import namespace="bdefa079-58fc-44ff-9153-095058b4932b"/>
    <xsd:import namespace="93fcdba3-493e-48fc-93dc-dace99b8d2d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a079-58fc-44ff-9153-095058b493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cdba3-493e-48fc-93dc-dace99b8d2d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3EF90B-2641-4D15-B4A8-26B4CC8749AA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93fcdba3-493e-48fc-93dc-dace99b8d2db"/>
    <ds:schemaRef ds:uri="http://purl.org/dc/dcmitype/"/>
    <ds:schemaRef ds:uri="bdefa079-58fc-44ff-9153-095058b4932b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6E737C3-E066-4F85-84E9-F52FF0AEF4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534DDC-159B-46DB-AFA9-078349EDCA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a079-58fc-44ff-9153-095058b4932b"/>
    <ds:schemaRef ds:uri="93fcdba3-493e-48fc-93dc-dace99b8d2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ang_2st_2022</vt:lpstr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 Jan Hajduk</dc:creator>
  <cp:keywords/>
  <dc:description/>
  <cp:lastModifiedBy>Justyna Raczyńska</cp:lastModifiedBy>
  <cp:revision/>
  <cp:lastPrinted>2023-05-07T22:14:58Z</cp:lastPrinted>
  <dcterms:created xsi:type="dcterms:W3CDTF">2014-02-04T06:31:59Z</dcterms:created>
  <dcterms:modified xsi:type="dcterms:W3CDTF">2023-06-02T07:19:13Z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0x01010044AEC9B40DFD62408AD0E9048F6CF60E</vt:lpwstr>
  </property>
</Properties>
</file>