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jusrac\Desktop\Rok adademicki 2023-2024\"/>
    </mc:Choice>
  </mc:AlternateContent>
  <xr:revisionPtr revIDLastSave="0" documentId="8_{8575ABBF-C86C-4697-9D17-4783DD740903}" xr6:coauthVersionLast="36" xr6:coauthVersionMax="36" xr10:uidLastSave="{00000000-0000-0000-0000-000000000000}"/>
  <bookViews>
    <workbookView xWindow="0" yWindow="0" windowWidth="28800" windowHeight="12225" tabRatio="264" xr2:uid="{00000000-000D-0000-FFFF-FFFF00000000}"/>
  </bookViews>
  <sheets>
    <sheet name="2022-Niestacjonarne" sheetId="1" r:id="rId1"/>
  </sheets>
  <definedNames>
    <definedName name="Excel_BuiltIn_Print_Area">'2022-Niestacjonarne'!#REF!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97" i="1" l="1"/>
  <c r="AX50" i="1" l="1"/>
  <c r="AW14" i="1"/>
  <c r="AW15" i="1"/>
  <c r="AW17" i="1"/>
  <c r="AW18" i="1"/>
  <c r="AW19" i="1"/>
  <c r="AW20" i="1"/>
  <c r="AP36" i="1" l="1"/>
  <c r="AQ36" i="1"/>
  <c r="AR36" i="1"/>
  <c r="AS36" i="1"/>
  <c r="AT36" i="1"/>
  <c r="AU36" i="1"/>
  <c r="AV36" i="1"/>
  <c r="AX41" i="1"/>
  <c r="AV41" i="1"/>
  <c r="AU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Y40" i="1"/>
  <c r="AY39" i="1"/>
  <c r="AW39" i="1"/>
  <c r="AY41" i="1" l="1"/>
  <c r="AY24" i="1"/>
  <c r="AX24" i="1" s="1"/>
  <c r="AW24" i="1"/>
  <c r="AW23" i="1"/>
  <c r="AY23" i="1"/>
  <c r="AX23" i="1" s="1"/>
  <c r="AW12" i="1" l="1"/>
  <c r="AY12" i="1"/>
  <c r="AY13" i="1"/>
  <c r="AY14" i="1"/>
  <c r="AY15" i="1"/>
  <c r="AY17" i="1"/>
  <c r="AY18" i="1"/>
  <c r="H21" i="1"/>
  <c r="I21" i="1"/>
  <c r="J21" i="1"/>
  <c r="K21" i="1"/>
  <c r="L21" i="1"/>
  <c r="N21" i="1"/>
  <c r="O21" i="1"/>
  <c r="P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X21" i="1"/>
  <c r="AY25" i="1"/>
  <c r="AW27" i="1"/>
  <c r="AY27" i="1"/>
  <c r="AW28" i="1"/>
  <c r="AY28" i="1"/>
  <c r="AY29" i="1"/>
  <c r="AW31" i="1"/>
  <c r="AY31" i="1"/>
  <c r="AW34" i="1"/>
  <c r="AY34" i="1"/>
  <c r="AW35" i="1"/>
  <c r="AY35" i="1"/>
  <c r="H36" i="1"/>
  <c r="I36" i="1"/>
  <c r="J36" i="1"/>
  <c r="K36" i="1"/>
  <c r="L36" i="1"/>
  <c r="M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D36" i="1"/>
  <c r="AE36" i="1"/>
  <c r="AF36" i="1"/>
  <c r="AG36" i="1"/>
  <c r="AH36" i="1"/>
  <c r="AI36" i="1"/>
  <c r="AK36" i="1"/>
  <c r="AL36" i="1"/>
  <c r="AM36" i="1"/>
  <c r="AN36" i="1"/>
  <c r="AO36" i="1"/>
  <c r="AX36" i="1"/>
  <c r="AY44" i="1"/>
  <c r="AY45" i="1"/>
  <c r="AY46" i="1"/>
  <c r="AW47" i="1"/>
  <c r="AY47" i="1"/>
  <c r="AW48" i="1"/>
  <c r="AY48" i="1"/>
  <c r="AY49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V50" i="1"/>
  <c r="W50" i="1"/>
  <c r="X50" i="1"/>
  <c r="Y50" i="1"/>
  <c r="Z50" i="1"/>
  <c r="AA50" i="1"/>
  <c r="AB50" i="1"/>
  <c r="AD50" i="1"/>
  <c r="AE50" i="1"/>
  <c r="AF50" i="1"/>
  <c r="AG50" i="1"/>
  <c r="AH50" i="1"/>
  <c r="AI50" i="1"/>
  <c r="AK50" i="1"/>
  <c r="AL50" i="1"/>
  <c r="AM50" i="1"/>
  <c r="AN50" i="1"/>
  <c r="AO50" i="1"/>
  <c r="AP50" i="1"/>
  <c r="AR50" i="1"/>
  <c r="AS50" i="1"/>
  <c r="AT50" i="1"/>
  <c r="AU50" i="1"/>
  <c r="AV50" i="1"/>
  <c r="AW52" i="1"/>
  <c r="AY52" i="1"/>
  <c r="AW53" i="1"/>
  <c r="AY53" i="1"/>
  <c r="AW54" i="1"/>
  <c r="AY54" i="1"/>
  <c r="AW55" i="1"/>
  <c r="AY55" i="1"/>
  <c r="AY56" i="1"/>
  <c r="AW57" i="1"/>
  <c r="AY57" i="1"/>
  <c r="AW58" i="1"/>
  <c r="AY58" i="1"/>
  <c r="AY59" i="1"/>
  <c r="AW61" i="1"/>
  <c r="AY61" i="1"/>
  <c r="AY62" i="1"/>
  <c r="AY63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X67" i="1"/>
  <c r="AY69" i="1"/>
  <c r="AY70" i="1"/>
  <c r="AY71" i="1"/>
  <c r="AW72" i="1"/>
  <c r="AY72" i="1"/>
  <c r="AW73" i="1"/>
  <c r="AY73" i="1"/>
  <c r="AY74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X75" i="1"/>
  <c r="AW78" i="1"/>
  <c r="AY78" i="1"/>
  <c r="AY79" i="1"/>
  <c r="AY80" i="1"/>
  <c r="AY81" i="1"/>
  <c r="AW82" i="1"/>
  <c r="AY82" i="1"/>
  <c r="AW83" i="1"/>
  <c r="AY83" i="1"/>
  <c r="AY84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C85" i="1"/>
  <c r="AD85" i="1"/>
  <c r="AE85" i="1"/>
  <c r="AF85" i="1"/>
  <c r="AG85" i="1"/>
  <c r="AH85" i="1"/>
  <c r="AJ85" i="1"/>
  <c r="AK85" i="1"/>
  <c r="AL85" i="1"/>
  <c r="AM85" i="1"/>
  <c r="AN85" i="1"/>
  <c r="AO85" i="1"/>
  <c r="AP85" i="1"/>
  <c r="AR85" i="1"/>
  <c r="AS85" i="1"/>
  <c r="AT85" i="1"/>
  <c r="AU85" i="1"/>
  <c r="AV85" i="1"/>
  <c r="AX85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V94" i="1"/>
  <c r="W94" i="1"/>
  <c r="X94" i="1"/>
  <c r="Y94" i="1"/>
  <c r="Z94" i="1"/>
  <c r="AA94" i="1"/>
  <c r="AC94" i="1"/>
  <c r="AD94" i="1"/>
  <c r="AE94" i="1"/>
  <c r="AF94" i="1"/>
  <c r="AG94" i="1"/>
  <c r="AH94" i="1"/>
  <c r="AJ94" i="1"/>
  <c r="AK94" i="1"/>
  <c r="AL94" i="1"/>
  <c r="AM94" i="1"/>
  <c r="AN94" i="1"/>
  <c r="AO94" i="1"/>
  <c r="AR94" i="1"/>
  <c r="AS94" i="1"/>
  <c r="AT94" i="1"/>
  <c r="AU94" i="1"/>
  <c r="AV94" i="1"/>
  <c r="AW94" i="1"/>
  <c r="AX94" i="1"/>
  <c r="AY94" i="1"/>
  <c r="AW21" i="1" l="1"/>
  <c r="AX96" i="1"/>
  <c r="AP96" i="1"/>
  <c r="AW75" i="1"/>
  <c r="AW67" i="1"/>
  <c r="AY85" i="1"/>
  <c r="U96" i="1"/>
  <c r="N96" i="1"/>
  <c r="AY75" i="1"/>
  <c r="AY67" i="1"/>
  <c r="AY36" i="1"/>
  <c r="AI96" i="1"/>
  <c r="AW50" i="1"/>
  <c r="AW36" i="1"/>
  <c r="AY21" i="1"/>
  <c r="AW85" i="1"/>
  <c r="AY50" i="1"/>
  <c r="AB96" i="1"/>
  <c r="G96" i="1"/>
  <c r="U98" i="1" l="1"/>
  <c r="AY96" i="1"/>
  <c r="AI98" i="1"/>
  <c r="G98" i="1"/>
  <c r="AV98" i="1" l="1"/>
  <c r="AW41" i="1" l="1"/>
  <c r="AW96" i="1" s="1"/>
</calcChain>
</file>

<file path=xl/sharedStrings.xml><?xml version="1.0" encoding="utf-8"?>
<sst xmlns="http://schemas.openxmlformats.org/spreadsheetml/2006/main" count="272" uniqueCount="204">
  <si>
    <t>HARMONOGRAM REALIZACJI PROGRAMU STUDIÓW (PLAN STUDIÓW)  NIESTACJONARNYCH I STOPNIA</t>
  </si>
  <si>
    <t>Wydział: HUMANISTYCZNY</t>
  </si>
  <si>
    <t>Kierunek: Filologia angielska, studia niestacjonarne I stopnia, PROFIL OGÓLNOAKADEMICKI</t>
  </si>
  <si>
    <t>Rodzaj zajęć:</t>
  </si>
  <si>
    <t>W/WS</t>
  </si>
  <si>
    <t>II</t>
  </si>
  <si>
    <t>C/K/L/P/PZ/S</t>
  </si>
  <si>
    <t>III</t>
  </si>
  <si>
    <t>PW/PE/KZ</t>
  </si>
  <si>
    <t>Rozkład godzin</t>
  </si>
  <si>
    <t>Lp.</t>
  </si>
  <si>
    <t>Przedmiot</t>
  </si>
  <si>
    <t>kod</t>
  </si>
  <si>
    <t>forma zal. po semestrze *</t>
  </si>
  <si>
    <t>I rok</t>
  </si>
  <si>
    <t>II rok</t>
  </si>
  <si>
    <t>III rok</t>
  </si>
  <si>
    <t>Razem godz.</t>
  </si>
  <si>
    <t>Całkowity nakład pracy studenta</t>
  </si>
  <si>
    <t>Razem ECTS</t>
  </si>
  <si>
    <t>1 semestr</t>
  </si>
  <si>
    <t>2 semestr</t>
  </si>
  <si>
    <t>3 semestr</t>
  </si>
  <si>
    <t>4 semestr</t>
  </si>
  <si>
    <t>5 semestr</t>
  </si>
  <si>
    <t>6 semestr</t>
  </si>
  <si>
    <t>E</t>
  </si>
  <si>
    <t>ZO</t>
  </si>
  <si>
    <t>Z</t>
  </si>
  <si>
    <t>I</t>
  </si>
  <si>
    <t>ECTS</t>
  </si>
  <si>
    <t>C</t>
  </si>
  <si>
    <t>K</t>
  </si>
  <si>
    <t>L</t>
  </si>
  <si>
    <t>S</t>
  </si>
  <si>
    <t>PRZEDMIOTY OGÓLNOUCZELNIANE</t>
  </si>
  <si>
    <t>Język obcy</t>
  </si>
  <si>
    <t>0231.1FILA1.A01.JO</t>
  </si>
  <si>
    <t>2,3,4,5</t>
  </si>
  <si>
    <t>Techniki informacyjno-komunikacyjne</t>
  </si>
  <si>
    <t>0231.1FILA1.A02.TIK</t>
  </si>
  <si>
    <t>Przedmiot w zakresie wsparcia studentów w procesie uczenia się (do wyboru)***</t>
  </si>
  <si>
    <t>0231.1FILA1.A03.PW</t>
  </si>
  <si>
    <t>Filozofia</t>
  </si>
  <si>
    <t>0223.1FILA1.A04.F</t>
  </si>
  <si>
    <t>Komunikacja międzykulturowa</t>
  </si>
  <si>
    <t>0231.1FILA1.A05.KM</t>
  </si>
  <si>
    <t>BHP</t>
  </si>
  <si>
    <t>0231.1FILA1.A06.BHP</t>
  </si>
  <si>
    <t>Szkolenie biblioteczne</t>
  </si>
  <si>
    <t>0322.1FILA1.A07.PB</t>
  </si>
  <si>
    <t>Ochrona własności przemysłowej i prawa autorskiego</t>
  </si>
  <si>
    <t>0231.1FILA1.A08.OW</t>
  </si>
  <si>
    <t>Przedsiębiorczość</t>
  </si>
  <si>
    <t>0231.1FILA1.A09.P</t>
  </si>
  <si>
    <t>razem</t>
  </si>
  <si>
    <t>PRZEDMIOTY KIERUNKOWE/PODSTAWOWE</t>
  </si>
  <si>
    <t>Praktyczna nauka języka angielskiego</t>
  </si>
  <si>
    <t>0231.1FILA1.B/C10.PNJA</t>
  </si>
  <si>
    <t>2,4,5</t>
  </si>
  <si>
    <t>1,2,3,4,5,6</t>
  </si>
  <si>
    <t>Fonetyka praktyczna</t>
  </si>
  <si>
    <t>0231.1FILA1.B/C11.FP</t>
  </si>
  <si>
    <t>1,2,3,4</t>
  </si>
  <si>
    <t>Wstęp do językoznawstwa</t>
  </si>
  <si>
    <t>0231.1FILA1.B/C12.WJ</t>
  </si>
  <si>
    <t>Wstęp do literaturoznawstwa</t>
  </si>
  <si>
    <t>0231.1FILA1.B/C33.WL</t>
  </si>
  <si>
    <t>Gramatyka opisowa</t>
  </si>
  <si>
    <t>0231.1FILA1.B/C14.GO</t>
  </si>
  <si>
    <t>Historia języka angielskiego</t>
  </si>
  <si>
    <t>0231.1FILA1.B/C15.HJA</t>
  </si>
  <si>
    <t>Literatura amerykańska XVII I XVIII wieku</t>
  </si>
  <si>
    <t>0231.1FILA1.B/C16.LAM</t>
  </si>
  <si>
    <t>Literatura amerykańska od XIX do początków XX wieku</t>
  </si>
  <si>
    <t>0231.1FILA1.B/C17.LAM</t>
  </si>
  <si>
    <t>Literatura angielska do XVIII wieku</t>
  </si>
  <si>
    <t>0231.1FILA1.B/C18.LAN</t>
  </si>
  <si>
    <t>Literatura angielska XIX w.</t>
  </si>
  <si>
    <t>0231.1FILA1.B/C19.LAN</t>
  </si>
  <si>
    <t>Literatura angielska początków XX w.</t>
  </si>
  <si>
    <t>0231.1FILA1.B/C20.LAN</t>
  </si>
  <si>
    <t>Wiedza o społeczeństwie krajów anglojęzycznych</t>
  </si>
  <si>
    <t>0231.1FILA1.B/C21.KA</t>
  </si>
  <si>
    <t>Język łaciński</t>
  </si>
  <si>
    <t>0231.1FILA1.B/C22.JŁ</t>
  </si>
  <si>
    <t>PRZEDMIOTY DO WYBORU</t>
  </si>
  <si>
    <t>BLOK  DYPLOMOWY **</t>
  </si>
  <si>
    <t>Proseminarium</t>
  </si>
  <si>
    <t>0231.1FILA1.B/C23.PR</t>
  </si>
  <si>
    <t>Seminarium dyplomowe</t>
  </si>
  <si>
    <t>0231.1FILA1.B/C24.SD</t>
  </si>
  <si>
    <t>BLOK  I **</t>
  </si>
  <si>
    <t>GRUPA PRZEDMIOTÓW Z ZAKRESU TŁUMACZEŃ</t>
  </si>
  <si>
    <t>Wstęp do teorii przekładu</t>
  </si>
  <si>
    <t>0231.1FILA1.D25.WTP</t>
  </si>
  <si>
    <t>Tłumaczenia użytkowe</t>
  </si>
  <si>
    <t>0231.1FILA1.D26.TU</t>
  </si>
  <si>
    <t>Tłumaczenia specjalistyczne - biznesowe</t>
  </si>
  <si>
    <t>0231.1FILA1.D27.TSB</t>
  </si>
  <si>
    <t>Wprowadzenie do tłumaczenia ustnego</t>
  </si>
  <si>
    <t>0231.1FILA1.D28.WTU</t>
  </si>
  <si>
    <t>Narzędzia CAT</t>
  </si>
  <si>
    <t>0231.1FILA1.D29.NC</t>
  </si>
  <si>
    <t>Praktyka zawodowa</t>
  </si>
  <si>
    <t>0231.1FILA1.D30.PZ</t>
  </si>
  <si>
    <t>GRUPA PRZEDMIOTÓW NAUCZYCIELSKICH</t>
  </si>
  <si>
    <t>Psychologia ogólna</t>
  </si>
  <si>
    <t>0231.1FILA1.D31.PSO</t>
  </si>
  <si>
    <t xml:space="preserve">Psychologia rozwojowa  </t>
  </si>
  <si>
    <t>0231.1FILA1.D32.PR</t>
  </si>
  <si>
    <t>Podstawy pracy wychowawczej, opiekuńczej i profilaktycznej nauczyciela</t>
  </si>
  <si>
    <t>0231.1FILA1.D33.PD</t>
  </si>
  <si>
    <t xml:space="preserve">Diagnoza nauczycielska i praca z uczniem ze specjalnymi potrzebami edukacyjnymi </t>
  </si>
  <si>
    <t>0231.1FILA1.D34.EG</t>
  </si>
  <si>
    <t>Praktyka zawodowa psycholologiczno-pedagogiczna ciągła (szkoła podstawowa)</t>
  </si>
  <si>
    <t>0231.1FILA1.D35.PZP</t>
  </si>
  <si>
    <t>Dydaktyka ogólna</t>
  </si>
  <si>
    <t>0231.1FILA1.D36.DO</t>
  </si>
  <si>
    <t>Psychologia społeczno-wychowawcza</t>
  </si>
  <si>
    <t>0231.1FILA1.D37.PR</t>
  </si>
  <si>
    <t>Podstawy prawne i organizacyjne systemu oświaty</t>
  </si>
  <si>
    <t>0231.1FILA1.D38.POP</t>
  </si>
  <si>
    <t>Pedeutologia</t>
  </si>
  <si>
    <t>0231.1FILA1.D39.PD</t>
  </si>
  <si>
    <t>Emisja głosu</t>
  </si>
  <si>
    <t>0231.1FILA1.D40.EM</t>
  </si>
  <si>
    <t>Język w procesie kształcenia</t>
  </si>
  <si>
    <t>0231.1FILA1.D41.JK</t>
  </si>
  <si>
    <t>Doradztwo edukacyjno-zawodowe</t>
  </si>
  <si>
    <t>0231.1FILA1.D42.DOR</t>
  </si>
  <si>
    <r>
      <t>Analiza i tworzenie materiałów dydaktycznyc</t>
    </r>
    <r>
      <rPr>
        <sz val="11"/>
        <color indexed="8"/>
        <rFont val="Times New Roman"/>
        <family val="1"/>
        <charset val="238"/>
      </rPr>
      <t>h</t>
    </r>
  </si>
  <si>
    <t>0231.1FILA1.D43.AT</t>
  </si>
  <si>
    <t>Dydaktyka nauczania języka angielskiego</t>
  </si>
  <si>
    <t>0231..1FILA1.D44.DJA</t>
  </si>
  <si>
    <t>4,5,6</t>
  </si>
  <si>
    <t>Praktyka zawodowa dydaktyczna środroczna i ciągła (szkoła podstawowa)</t>
  </si>
  <si>
    <t>0231.1FILA1.D45.PZD</t>
  </si>
  <si>
    <t>razem :</t>
  </si>
  <si>
    <t>GRUPA PRZEDMIOTÓW Z ZAKRESU: JĘZYK ANGIELSKIEGO W BIZNESIE</t>
  </si>
  <si>
    <t>Terminologia specjalistyczna</t>
  </si>
  <si>
    <t>0231.1FILA1.D046.TS</t>
  </si>
  <si>
    <t>Tłumaczenie tekstów specjalistycznych</t>
  </si>
  <si>
    <t>0231.1FILA1.D047.TTS</t>
  </si>
  <si>
    <t>Terminologia biznesowa i ekonomiczna</t>
  </si>
  <si>
    <t>0231.1FILA1.D48.TBE</t>
  </si>
  <si>
    <t>4.5,6</t>
  </si>
  <si>
    <t>Wprowadzenie do tłumaczenia ustnego w biznesie - tłumaczenie a-vista</t>
  </si>
  <si>
    <t>0231.1FILA1.D49.WTUB</t>
  </si>
  <si>
    <t>Korespondencja biznesowa i handlowa</t>
  </si>
  <si>
    <t>0231.1FILA1.D50.KBH</t>
  </si>
  <si>
    <t>0231.1FILA1.D51.PZ</t>
  </si>
  <si>
    <t>BLOK II **</t>
  </si>
  <si>
    <t xml:space="preserve">GRUPA PRZEDMIOTÓW LITERATUROZNAWCZO-KULTUROZNAWCZYCH       </t>
  </si>
  <si>
    <t>Historia Wielkiej Brytanii</t>
  </si>
  <si>
    <t>0231.1FILA1.E52.HW</t>
  </si>
  <si>
    <t>Historia Stanów Zjednoczonych</t>
  </si>
  <si>
    <t>0231.1FILA1.E53.HS</t>
  </si>
  <si>
    <t>Kultura Wielkiej Brytanii</t>
  </si>
  <si>
    <t>0231.1FILA1.E54.KW</t>
  </si>
  <si>
    <t>Kultura Stanów Zjednoczonych</t>
  </si>
  <si>
    <t>0231.1FILA1.E55.KS</t>
  </si>
  <si>
    <t>Realioznawstwo krajów anglojęzycznych</t>
  </si>
  <si>
    <t>0231.1FILA1.E56.RKA</t>
  </si>
  <si>
    <t>Współczesna literatura angielska</t>
  </si>
  <si>
    <t>0231.1FILA1.E57.WLAN</t>
  </si>
  <si>
    <t xml:space="preserve">Współczesna literatura amerykańska </t>
  </si>
  <si>
    <t>0231.1FILA1.E58.WLAM</t>
  </si>
  <si>
    <t xml:space="preserve">GRUPA PRZEDMIOTÓW JĘZYKOZNAWCZYCH   </t>
  </si>
  <si>
    <t>Elementy pragmatyki</t>
  </si>
  <si>
    <t>0231.1FILA1.E59.EP</t>
  </si>
  <si>
    <t>Wybrane zagadnienia ze statystyki językoznawczej</t>
  </si>
  <si>
    <t>0231.1FILA1.E60.SJ</t>
  </si>
  <si>
    <t>Dialekty języka angielskiego</t>
  </si>
  <si>
    <t>0231.1FILA1.E61.DA</t>
  </si>
  <si>
    <t>Komputerowa analiza tekstu</t>
  </si>
  <si>
    <t>0231.1FILA1.E62.KA</t>
  </si>
  <si>
    <t>Wstęp do językoznawstwa kognitywnego</t>
  </si>
  <si>
    <t>0231.1FILA1.E63.JK</t>
  </si>
  <si>
    <t>5, 6</t>
  </si>
  <si>
    <t>Wybrane zagadnienia językoznawstwa konfrontatywnego</t>
  </si>
  <si>
    <t>0231.1FILA1.E64.WZJK</t>
  </si>
  <si>
    <t>Wstęp do analizy dyskursywnej</t>
  </si>
  <si>
    <t>0231.1FILA1.E65.AD</t>
  </si>
  <si>
    <t>Podsumowanie ogółem</t>
  </si>
  <si>
    <t>GODZIN ŁĄCZNIE:</t>
  </si>
  <si>
    <t>*Studenci obcokrajowcy realizują lektorat języka polskiego w wymiarze 4 punktów ECTS</t>
  </si>
  <si>
    <t>** Student wybiera jedną grupę przedmiotów w ramach danego bloku studiów</t>
  </si>
  <si>
    <t>***Studenta przygotowującego się do pracy w zawodzie nauczyciela obowiązuje szkolenie z udzielania pierwszej pomocy przedmedycznej w wymiarze 5 godz., a pozostałych studentów 4 godz.</t>
  </si>
  <si>
    <t xml:space="preserve">**** Przedmoty do wyboru: Metody wspomagania uczenia się; Trening zdolności twórczych; Coaching kariery; Komunikacja interpersonalna; Autoprezentacja i budowanie marki osobistej; </t>
  </si>
  <si>
    <t>OBOWIĄZUJE OD ROKU AKADEMICKIEGO 2023/2024</t>
  </si>
  <si>
    <t>Litera E obok liczby godzin oznacza e-learning</t>
  </si>
  <si>
    <t>10 E</t>
  </si>
  <si>
    <t>30E</t>
  </si>
  <si>
    <t>10E</t>
  </si>
  <si>
    <t>20E</t>
  </si>
  <si>
    <t>5/5E</t>
  </si>
  <si>
    <t>1,2,3,4,5,</t>
  </si>
  <si>
    <t>9/6E</t>
  </si>
  <si>
    <t>10/20E</t>
  </si>
  <si>
    <t>40E</t>
  </si>
  <si>
    <t>10/10E</t>
  </si>
  <si>
    <t>15E</t>
  </si>
  <si>
    <t>Po wyborze przedmiotów nauczycielskich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</si>
</sst>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36" x14ac:knownFonts="1">
    <font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14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indexed="8"/>
      <name val="Calibri"/>
      <family val="2"/>
      <charset val="238"/>
    </font>
    <font>
      <i/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i/>
      <sz val="11"/>
      <color indexed="8"/>
      <name val="Times New Roman"/>
      <family val="1"/>
      <charset val="1"/>
    </font>
    <font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1"/>
    </font>
    <font>
      <b/>
      <sz val="14"/>
      <name val="Calibri"/>
      <family val="2"/>
      <charset val="238"/>
    </font>
    <font>
      <b/>
      <u/>
      <sz val="14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indexed="8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50"/>
        <bgColor indexed="57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50"/>
      </patternFill>
    </fill>
    <fill>
      <patternFill patternType="solid">
        <fgColor indexed="31"/>
        <bgColor indexed="44"/>
      </patternFill>
    </fill>
    <fill>
      <patternFill patternType="solid">
        <fgColor indexed="50"/>
        <bgColor indexed="22"/>
      </patternFill>
    </fill>
    <fill>
      <patternFill patternType="solid">
        <fgColor theme="4" tint="0.39997558519241921"/>
        <bgColor indexed="57"/>
      </patternFill>
    </fill>
    <fill>
      <patternFill patternType="solid">
        <fgColor theme="0"/>
        <bgColor indexed="57"/>
      </patternFill>
    </fill>
    <fill>
      <patternFill patternType="solid">
        <fgColor theme="8" tint="0.79998168889431442"/>
        <bgColor indexed="49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14999847407452621"/>
        <bgColor indexed="34"/>
      </patternFill>
    </fill>
    <fill>
      <patternFill patternType="solid">
        <fgColor theme="6" tint="0.79998168889431442"/>
        <bgColor indexed="34"/>
      </patternFill>
    </fill>
    <fill>
      <patternFill patternType="solid">
        <fgColor theme="0" tint="-4.9989318521683403E-2"/>
        <bgColor indexed="53"/>
      </patternFill>
    </fill>
    <fill>
      <patternFill patternType="solid">
        <fgColor theme="0" tint="-4.9989318521683403E-2"/>
        <bgColor indexed="52"/>
      </patternFill>
    </fill>
    <fill>
      <patternFill patternType="solid">
        <fgColor theme="6" tint="0.79998168889431442"/>
        <bgColor indexed="51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8" tint="0.39997558519241921"/>
        <bgColor indexed="34"/>
      </patternFill>
    </fill>
    <fill>
      <patternFill patternType="solid">
        <fgColor theme="2" tint="-0.249977111117893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50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136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8" fillId="6" borderId="1" xfId="1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8" fillId="6" borderId="1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left"/>
    </xf>
    <xf numFmtId="164" fontId="8" fillId="0" borderId="1" xfId="0" applyNumberFormat="1" applyFont="1" applyBorder="1" applyAlignment="1">
      <alignment horizontal="left" wrapText="1"/>
    </xf>
    <xf numFmtId="0" fontId="9" fillId="4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8" borderId="0" xfId="0" applyFont="1" applyFill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9" borderId="1" xfId="0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5" fillId="11" borderId="1" xfId="0" applyFont="1" applyFill="1" applyBorder="1" applyAlignment="1">
      <alignment vertical="center" wrapText="1"/>
    </xf>
    <xf numFmtId="0" fontId="0" fillId="11" borderId="1" xfId="0" applyFill="1" applyBorder="1" applyAlignment="1">
      <alignment vertical="center" wrapText="1"/>
    </xf>
    <xf numFmtId="0" fontId="0" fillId="12" borderId="1" xfId="0" applyFill="1" applyBorder="1" applyAlignment="1">
      <alignment vertical="center" wrapText="1"/>
    </xf>
    <xf numFmtId="0" fontId="6" fillId="13" borderId="1" xfId="0" applyFont="1" applyFill="1" applyBorder="1" applyAlignment="1">
      <alignment vertical="center" wrapText="1"/>
    </xf>
    <xf numFmtId="0" fontId="8" fillId="13" borderId="1" xfId="0" applyFont="1" applyFill="1" applyBorder="1" applyAlignment="1">
      <alignment vertical="center" wrapText="1"/>
    </xf>
    <xf numFmtId="0" fontId="9" fillId="13" borderId="1" xfId="0" applyFont="1" applyFill="1" applyBorder="1" applyAlignment="1">
      <alignment vertical="center" wrapText="1"/>
    </xf>
    <xf numFmtId="0" fontId="6" fillId="16" borderId="1" xfId="0" applyFont="1" applyFill="1" applyBorder="1" applyAlignment="1">
      <alignment vertical="center" wrapText="1"/>
    </xf>
    <xf numFmtId="0" fontId="8" fillId="16" borderId="1" xfId="0" applyFont="1" applyFill="1" applyBorder="1" applyAlignment="1">
      <alignment vertical="center" wrapText="1"/>
    </xf>
    <xf numFmtId="0" fontId="9" fillId="16" borderId="1" xfId="0" applyFont="1" applyFill="1" applyBorder="1" applyAlignment="1">
      <alignment vertical="center" wrapText="1"/>
    </xf>
    <xf numFmtId="0" fontId="6" fillId="17" borderId="1" xfId="0" applyFont="1" applyFill="1" applyBorder="1" applyAlignment="1">
      <alignment vertical="center" wrapText="1"/>
    </xf>
    <xf numFmtId="0" fontId="8" fillId="17" borderId="1" xfId="0" applyFont="1" applyFill="1" applyBorder="1" applyAlignment="1">
      <alignment vertical="center" wrapText="1"/>
    </xf>
    <xf numFmtId="0" fontId="8" fillId="18" borderId="1" xfId="0" applyFont="1" applyFill="1" applyBorder="1" applyAlignment="1">
      <alignment vertical="center" wrapText="1"/>
    </xf>
    <xf numFmtId="0" fontId="9" fillId="17" borderId="1" xfId="0" applyFont="1" applyFill="1" applyBorder="1" applyAlignment="1">
      <alignment vertical="center" wrapText="1"/>
    </xf>
    <xf numFmtId="0" fontId="29" fillId="4" borderId="1" xfId="0" applyFont="1" applyFill="1" applyBorder="1" applyAlignment="1">
      <alignment vertical="center" wrapText="1"/>
    </xf>
    <xf numFmtId="0" fontId="29" fillId="13" borderId="1" xfId="0" applyFont="1" applyFill="1" applyBorder="1" applyAlignment="1">
      <alignment vertical="center" wrapText="1"/>
    </xf>
    <xf numFmtId="0" fontId="29" fillId="6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29" fillId="16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vertical="center" wrapText="1"/>
    </xf>
    <xf numFmtId="0" fontId="29" fillId="17" borderId="1" xfId="0" applyFont="1" applyFill="1" applyBorder="1" applyAlignment="1">
      <alignment vertical="center" wrapText="1"/>
    </xf>
    <xf numFmtId="0" fontId="31" fillId="13" borderId="1" xfId="0" applyFont="1" applyFill="1" applyBorder="1" applyAlignment="1">
      <alignment vertical="center" wrapText="1"/>
    </xf>
    <xf numFmtId="0" fontId="31" fillId="4" borderId="1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31" fillId="16" borderId="1" xfId="0" applyFont="1" applyFill="1" applyBorder="1" applyAlignment="1">
      <alignment vertical="center" wrapText="1"/>
    </xf>
    <xf numFmtId="0" fontId="31" fillId="5" borderId="1" xfId="0" applyFont="1" applyFill="1" applyBorder="1" applyAlignment="1">
      <alignment vertical="center" wrapText="1"/>
    </xf>
    <xf numFmtId="0" fontId="33" fillId="5" borderId="1" xfId="0" applyFont="1" applyFill="1" applyBorder="1" applyAlignment="1">
      <alignment vertical="center" wrapText="1"/>
    </xf>
    <xf numFmtId="0" fontId="31" fillId="17" borderId="1" xfId="0" applyFont="1" applyFill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29" fillId="6" borderId="1" xfId="0" applyFont="1" applyFill="1" applyBorder="1" applyAlignment="1">
      <alignment vertical="center" wrapText="1"/>
    </xf>
    <xf numFmtId="0" fontId="32" fillId="16" borderId="1" xfId="0" applyFont="1" applyFill="1" applyBorder="1" applyAlignment="1">
      <alignment vertical="center" wrapText="1"/>
    </xf>
    <xf numFmtId="0" fontId="8" fillId="19" borderId="1" xfId="0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13" fillId="23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9" fillId="24" borderId="0" xfId="0" applyFont="1" applyFill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2" fillId="0" borderId="0" xfId="0" applyFont="1" applyAlignment="1">
      <alignment horizontal="left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13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6" fillId="17" borderId="1" xfId="0" applyFont="1" applyFill="1" applyBorder="1" applyAlignment="1">
      <alignment vertical="center" wrapText="1"/>
    </xf>
    <xf numFmtId="0" fontId="6" fillId="16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21" borderId="1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2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34" fillId="25" borderId="8" xfId="0" applyFont="1" applyFill="1" applyBorder="1" applyAlignment="1">
      <alignment horizontal="center" vertical="center" wrapText="1"/>
    </xf>
    <xf numFmtId="0" fontId="35" fillId="25" borderId="9" xfId="0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D32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950E"/>
      <rgbColor rgb="00666699"/>
      <rgbColor rgb="00969696"/>
      <rgbColor rgb="00003366"/>
      <rgbColor rgb="0066CC0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pi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103"/>
  <sheetViews>
    <sheetView tabSelected="1" zoomScale="70" zoomScaleNormal="70" zoomScaleSheetLayoutView="75" workbookViewId="0">
      <selection activeCell="O23" sqref="O23"/>
    </sheetView>
  </sheetViews>
  <sheetFormatPr defaultColWidth="9.140625" defaultRowHeight="15" x14ac:dyDescent="0.25"/>
  <cols>
    <col min="1" max="1" width="3.85546875" style="59" customWidth="1"/>
    <col min="2" max="2" width="37.28515625" style="2" customWidth="1"/>
    <col min="3" max="3" width="27" style="3" customWidth="1"/>
    <col min="4" max="4" width="5.42578125" style="4" customWidth="1"/>
    <col min="5" max="5" width="5.7109375" style="4" customWidth="1"/>
    <col min="6" max="6" width="4.42578125" style="4" customWidth="1"/>
    <col min="7" max="7" width="6.7109375" style="4" customWidth="1"/>
    <col min="8" max="8" width="4.42578125" style="4" customWidth="1"/>
    <col min="9" max="9" width="5.28515625" style="4" customWidth="1"/>
    <col min="10" max="13" width="4.42578125" style="4" customWidth="1"/>
    <col min="14" max="14" width="5.140625" style="4" customWidth="1"/>
    <col min="15" max="15" width="4.85546875" style="4" customWidth="1"/>
    <col min="16" max="16" width="5.42578125" style="4" customWidth="1"/>
    <col min="17" max="17" width="5.140625" style="4" customWidth="1"/>
    <col min="18" max="19" width="4.42578125" style="4" customWidth="1"/>
    <col min="20" max="20" width="3.85546875" style="4" customWidth="1"/>
    <col min="21" max="21" width="5.85546875" style="4" customWidth="1"/>
    <col min="22" max="22" width="6" style="4" customWidth="1"/>
    <col min="23" max="23" width="5.28515625" style="4" customWidth="1"/>
    <col min="24" max="27" width="4.42578125" style="4" customWidth="1"/>
    <col min="28" max="28" width="4.140625" style="4" customWidth="1"/>
    <col min="29" max="29" width="6.140625" style="4" customWidth="1"/>
    <col min="30" max="30" width="5" style="4" customWidth="1"/>
    <col min="31" max="34" width="4.42578125" style="4" customWidth="1"/>
    <col min="35" max="35" width="5.140625" style="4" customWidth="1"/>
    <col min="36" max="36" width="6.42578125" style="4" customWidth="1"/>
    <col min="37" max="37" width="5.7109375" style="4" customWidth="1"/>
    <col min="38" max="38" width="5.42578125" style="4" customWidth="1"/>
    <col min="39" max="41" width="4.42578125" style="4" customWidth="1"/>
    <col min="42" max="42" width="3.5703125" style="4" customWidth="1"/>
    <col min="43" max="43" width="6.7109375" style="4" customWidth="1"/>
    <col min="44" max="44" width="5" style="4" customWidth="1"/>
    <col min="45" max="47" width="4.42578125" style="4" customWidth="1"/>
    <col min="48" max="48" width="5" style="4" customWidth="1"/>
    <col min="49" max="49" width="7.42578125" style="4" customWidth="1"/>
    <col min="50" max="50" width="9" style="4" customWidth="1"/>
    <col min="51" max="51" width="6.7109375" style="4" customWidth="1"/>
    <col min="52" max="16384" width="9.140625" style="1"/>
  </cols>
  <sheetData>
    <row r="1" spans="1:51" ht="12.75" customHeight="1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</row>
    <row r="2" spans="1:51" ht="15.6" customHeight="1" x14ac:dyDescent="0.25">
      <c r="A2" s="53"/>
      <c r="B2" s="103" t="s">
        <v>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</row>
    <row r="3" spans="1:51" ht="18" customHeight="1" x14ac:dyDescent="0.25">
      <c r="A3" s="53"/>
      <c r="B3" s="104" t="s">
        <v>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</row>
    <row r="4" spans="1:51" ht="18" customHeight="1" x14ac:dyDescent="0.25">
      <c r="A4" s="53"/>
      <c r="B4" s="105" t="s">
        <v>190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</row>
    <row r="5" spans="1:51" ht="60" x14ac:dyDescent="0.25">
      <c r="A5" s="53"/>
      <c r="B5" s="5" t="s">
        <v>3</v>
      </c>
      <c r="C5" s="64" t="s">
        <v>29</v>
      </c>
      <c r="D5" s="65" t="s">
        <v>4</v>
      </c>
      <c r="E5" s="66" t="s">
        <v>5</v>
      </c>
      <c r="F5" s="66" t="s">
        <v>6</v>
      </c>
      <c r="G5" s="6" t="s">
        <v>7</v>
      </c>
      <c r="H5" s="7" t="s">
        <v>8</v>
      </c>
      <c r="I5" s="7"/>
      <c r="J5" s="7"/>
      <c r="K5" s="7"/>
      <c r="L5" s="107" t="s">
        <v>191</v>
      </c>
      <c r="M5" s="108"/>
      <c r="N5" s="108"/>
      <c r="O5" s="108"/>
      <c r="P5" s="108"/>
      <c r="Q5" s="108"/>
      <c r="R5" s="109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 ht="12.75" customHeight="1" x14ac:dyDescent="0.25">
      <c r="A6" s="106"/>
      <c r="B6" s="106"/>
      <c r="C6" s="106"/>
      <c r="D6" s="106"/>
      <c r="E6" s="106"/>
      <c r="F6" s="106"/>
      <c r="G6" s="106" t="s">
        <v>9</v>
      </c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</row>
    <row r="7" spans="1:51" ht="12.75" customHeight="1" x14ac:dyDescent="0.25">
      <c r="A7" s="120" t="s">
        <v>10</v>
      </c>
      <c r="B7" s="112" t="s">
        <v>11</v>
      </c>
      <c r="C7" s="112" t="s">
        <v>12</v>
      </c>
      <c r="D7" s="106" t="s">
        <v>13</v>
      </c>
      <c r="E7" s="106"/>
      <c r="F7" s="106"/>
      <c r="G7" s="115" t="s">
        <v>14</v>
      </c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22" t="s">
        <v>15</v>
      </c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1" t="s">
        <v>16</v>
      </c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06" t="s">
        <v>17</v>
      </c>
      <c r="AX7" s="106" t="s">
        <v>18</v>
      </c>
      <c r="AY7" s="106" t="s">
        <v>19</v>
      </c>
    </row>
    <row r="8" spans="1:51" s="4" customFormat="1" ht="12.75" customHeight="1" x14ac:dyDescent="0.25">
      <c r="A8" s="120"/>
      <c r="B8" s="112"/>
      <c r="C8" s="112"/>
      <c r="D8" s="106"/>
      <c r="E8" s="106"/>
      <c r="F8" s="106"/>
      <c r="G8" s="113" t="s">
        <v>20</v>
      </c>
      <c r="H8" s="113"/>
      <c r="I8" s="113"/>
      <c r="J8" s="113"/>
      <c r="K8" s="113"/>
      <c r="L8" s="113"/>
      <c r="M8" s="113"/>
      <c r="N8" s="114" t="s">
        <v>21</v>
      </c>
      <c r="O8" s="114"/>
      <c r="P8" s="114"/>
      <c r="Q8" s="114"/>
      <c r="R8" s="114"/>
      <c r="S8" s="114"/>
      <c r="T8" s="114"/>
      <c r="U8" s="119" t="s">
        <v>22</v>
      </c>
      <c r="V8" s="119"/>
      <c r="W8" s="119"/>
      <c r="X8" s="119"/>
      <c r="Y8" s="119"/>
      <c r="Z8" s="119"/>
      <c r="AA8" s="119"/>
      <c r="AB8" s="117" t="s">
        <v>23</v>
      </c>
      <c r="AC8" s="117"/>
      <c r="AD8" s="117"/>
      <c r="AE8" s="117"/>
      <c r="AF8" s="117"/>
      <c r="AG8" s="117"/>
      <c r="AH8" s="117"/>
      <c r="AI8" s="118" t="s">
        <v>24</v>
      </c>
      <c r="AJ8" s="118"/>
      <c r="AK8" s="118"/>
      <c r="AL8" s="118"/>
      <c r="AM8" s="118"/>
      <c r="AN8" s="118"/>
      <c r="AO8" s="118"/>
      <c r="AP8" s="119" t="s">
        <v>25</v>
      </c>
      <c r="AQ8" s="119"/>
      <c r="AR8" s="119"/>
      <c r="AS8" s="119"/>
      <c r="AT8" s="119"/>
      <c r="AU8" s="119"/>
      <c r="AV8" s="119"/>
      <c r="AW8" s="106"/>
      <c r="AX8" s="106"/>
      <c r="AY8" s="106"/>
    </row>
    <row r="9" spans="1:51" s="4" customFormat="1" ht="12.75" customHeight="1" x14ac:dyDescent="0.25">
      <c r="A9" s="120"/>
      <c r="B9" s="112"/>
      <c r="C9" s="112"/>
      <c r="D9" s="111" t="s">
        <v>26</v>
      </c>
      <c r="E9" s="106" t="s">
        <v>27</v>
      </c>
      <c r="F9" s="112" t="s">
        <v>28</v>
      </c>
      <c r="G9" s="113" t="s">
        <v>29</v>
      </c>
      <c r="H9" s="113" t="s">
        <v>5</v>
      </c>
      <c r="I9" s="113"/>
      <c r="J9" s="113"/>
      <c r="K9" s="113"/>
      <c r="L9" s="113" t="s">
        <v>7</v>
      </c>
      <c r="M9" s="113" t="s">
        <v>30</v>
      </c>
      <c r="N9" s="114" t="s">
        <v>29</v>
      </c>
      <c r="O9" s="114" t="s">
        <v>5</v>
      </c>
      <c r="P9" s="114"/>
      <c r="Q9" s="114"/>
      <c r="R9" s="114"/>
      <c r="S9" s="114" t="s">
        <v>7</v>
      </c>
      <c r="T9" s="114" t="s">
        <v>30</v>
      </c>
      <c r="U9" s="119" t="s">
        <v>29</v>
      </c>
      <c r="V9" s="119" t="s">
        <v>5</v>
      </c>
      <c r="W9" s="119"/>
      <c r="X9" s="119"/>
      <c r="Y9" s="119"/>
      <c r="Z9" s="119" t="s">
        <v>7</v>
      </c>
      <c r="AA9" s="119" t="s">
        <v>30</v>
      </c>
      <c r="AB9" s="117" t="s">
        <v>29</v>
      </c>
      <c r="AC9" s="117" t="s">
        <v>5</v>
      </c>
      <c r="AD9" s="117"/>
      <c r="AE9" s="117"/>
      <c r="AF9" s="117"/>
      <c r="AG9" s="117" t="s">
        <v>7</v>
      </c>
      <c r="AH9" s="117" t="s">
        <v>30</v>
      </c>
      <c r="AI9" s="118" t="s">
        <v>29</v>
      </c>
      <c r="AJ9" s="118" t="s">
        <v>5</v>
      </c>
      <c r="AK9" s="118"/>
      <c r="AL9" s="118"/>
      <c r="AM9" s="118"/>
      <c r="AN9" s="118" t="s">
        <v>7</v>
      </c>
      <c r="AO9" s="118" t="s">
        <v>30</v>
      </c>
      <c r="AP9" s="119" t="s">
        <v>29</v>
      </c>
      <c r="AQ9" s="119" t="s">
        <v>5</v>
      </c>
      <c r="AR9" s="119"/>
      <c r="AS9" s="119"/>
      <c r="AT9" s="119"/>
      <c r="AU9" s="119" t="s">
        <v>7</v>
      </c>
      <c r="AV9" s="119" t="s">
        <v>30</v>
      </c>
      <c r="AW9" s="106"/>
      <c r="AX9" s="106"/>
      <c r="AY9" s="106"/>
    </row>
    <row r="10" spans="1:51" s="4" customFormat="1" ht="20.25" customHeight="1" x14ac:dyDescent="0.25">
      <c r="A10" s="120"/>
      <c r="B10" s="112"/>
      <c r="C10" s="112"/>
      <c r="D10" s="111"/>
      <c r="E10" s="106"/>
      <c r="F10" s="112"/>
      <c r="G10" s="113"/>
      <c r="H10" s="67" t="s">
        <v>31</v>
      </c>
      <c r="I10" s="67" t="s">
        <v>32</v>
      </c>
      <c r="J10" s="67" t="s">
        <v>33</v>
      </c>
      <c r="K10" s="67" t="s">
        <v>34</v>
      </c>
      <c r="L10" s="113"/>
      <c r="M10" s="113"/>
      <c r="N10" s="114"/>
      <c r="O10" s="8" t="s">
        <v>31</v>
      </c>
      <c r="P10" s="8" t="s">
        <v>32</v>
      </c>
      <c r="Q10" s="8" t="s">
        <v>33</v>
      </c>
      <c r="R10" s="8" t="s">
        <v>34</v>
      </c>
      <c r="S10" s="114"/>
      <c r="T10" s="114"/>
      <c r="U10" s="119"/>
      <c r="V10" s="70" t="s">
        <v>31</v>
      </c>
      <c r="W10" s="70" t="s">
        <v>32</v>
      </c>
      <c r="X10" s="70" t="s">
        <v>33</v>
      </c>
      <c r="Y10" s="70" t="s">
        <v>34</v>
      </c>
      <c r="Z10" s="119"/>
      <c r="AA10" s="119"/>
      <c r="AB10" s="117"/>
      <c r="AC10" s="9" t="s">
        <v>31</v>
      </c>
      <c r="AD10" s="9" t="s">
        <v>32</v>
      </c>
      <c r="AE10" s="9" t="s">
        <v>33</v>
      </c>
      <c r="AF10" s="9" t="s">
        <v>34</v>
      </c>
      <c r="AG10" s="117"/>
      <c r="AH10" s="117"/>
      <c r="AI10" s="118"/>
      <c r="AJ10" s="73" t="s">
        <v>31</v>
      </c>
      <c r="AK10" s="73" t="s">
        <v>32</v>
      </c>
      <c r="AL10" s="73" t="s">
        <v>33</v>
      </c>
      <c r="AM10" s="73" t="s">
        <v>34</v>
      </c>
      <c r="AN10" s="118"/>
      <c r="AO10" s="118"/>
      <c r="AP10" s="119"/>
      <c r="AQ10" s="70" t="s">
        <v>31</v>
      </c>
      <c r="AR10" s="70" t="s">
        <v>32</v>
      </c>
      <c r="AS10" s="70" t="s">
        <v>33</v>
      </c>
      <c r="AT10" s="70" t="s">
        <v>34</v>
      </c>
      <c r="AU10" s="119"/>
      <c r="AV10" s="119"/>
      <c r="AW10" s="106"/>
      <c r="AX10" s="106"/>
      <c r="AY10" s="106"/>
    </row>
    <row r="11" spans="1:51" ht="14.45" customHeight="1" x14ac:dyDescent="0.25">
      <c r="A11" s="116" t="s">
        <v>35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</row>
    <row r="12" spans="1:51" ht="21.4" customHeight="1" x14ac:dyDescent="0.25">
      <c r="A12" s="54">
        <v>1</v>
      </c>
      <c r="B12" s="11" t="s">
        <v>36</v>
      </c>
      <c r="C12" s="12" t="s">
        <v>37</v>
      </c>
      <c r="D12" s="13">
        <v>5</v>
      </c>
      <c r="E12" s="14" t="s">
        <v>38</v>
      </c>
      <c r="F12" s="15"/>
      <c r="G12" s="68"/>
      <c r="H12" s="68"/>
      <c r="I12" s="68"/>
      <c r="J12" s="68"/>
      <c r="K12" s="68"/>
      <c r="L12" s="68"/>
      <c r="M12" s="68"/>
      <c r="N12" s="16"/>
      <c r="O12" s="16"/>
      <c r="P12" s="16">
        <v>20</v>
      </c>
      <c r="Q12" s="16"/>
      <c r="R12" s="16"/>
      <c r="S12" s="16"/>
      <c r="T12" s="16">
        <v>2</v>
      </c>
      <c r="U12" s="71"/>
      <c r="V12" s="71"/>
      <c r="W12" s="71">
        <v>20</v>
      </c>
      <c r="X12" s="71"/>
      <c r="Y12" s="71"/>
      <c r="Z12" s="71"/>
      <c r="AA12" s="71">
        <v>2</v>
      </c>
      <c r="AB12" s="17"/>
      <c r="AC12" s="17"/>
      <c r="AD12" s="17">
        <v>20</v>
      </c>
      <c r="AE12" s="17"/>
      <c r="AF12" s="17"/>
      <c r="AG12" s="17"/>
      <c r="AH12" s="17">
        <v>2</v>
      </c>
      <c r="AI12" s="74"/>
      <c r="AJ12" s="74"/>
      <c r="AK12" s="74">
        <v>30</v>
      </c>
      <c r="AL12" s="74"/>
      <c r="AM12" s="74"/>
      <c r="AN12" s="74"/>
      <c r="AO12" s="74">
        <v>3</v>
      </c>
      <c r="AP12" s="71"/>
      <c r="AQ12" s="71"/>
      <c r="AR12" s="71"/>
      <c r="AS12" s="71"/>
      <c r="AT12" s="71"/>
      <c r="AU12" s="71"/>
      <c r="AV12" s="71"/>
      <c r="AW12" s="18">
        <f>SUM(G12:K12,N12:R12,U12:Y12,AB12:AF12,AI12:AM12,AP12:AT12)</f>
        <v>90</v>
      </c>
      <c r="AX12" s="18">
        <v>225</v>
      </c>
      <c r="AY12" s="18">
        <f>SUM(M12,T12,AA12,AH12,AO12,AV12)</f>
        <v>9</v>
      </c>
    </row>
    <row r="13" spans="1:51" ht="15.75" x14ac:dyDescent="0.25">
      <c r="A13" s="54">
        <v>2</v>
      </c>
      <c r="B13" s="80" t="s">
        <v>39</v>
      </c>
      <c r="C13" s="12" t="s">
        <v>40</v>
      </c>
      <c r="D13" s="13"/>
      <c r="E13" s="13">
        <v>2</v>
      </c>
      <c r="F13" s="15"/>
      <c r="G13" s="68"/>
      <c r="H13" s="68"/>
      <c r="I13" s="68"/>
      <c r="J13" s="68"/>
      <c r="K13" s="68"/>
      <c r="L13" s="68"/>
      <c r="M13" s="68"/>
      <c r="N13" s="16"/>
      <c r="O13" s="16"/>
      <c r="P13" s="16"/>
      <c r="Q13" s="77" t="s">
        <v>192</v>
      </c>
      <c r="R13" s="16"/>
      <c r="S13" s="16"/>
      <c r="T13" s="16">
        <v>1</v>
      </c>
      <c r="U13" s="71"/>
      <c r="V13" s="71"/>
      <c r="W13" s="71"/>
      <c r="X13" s="71"/>
      <c r="Y13" s="71"/>
      <c r="Z13" s="71"/>
      <c r="AA13" s="71"/>
      <c r="AB13" s="17"/>
      <c r="AC13" s="17"/>
      <c r="AD13" s="17"/>
      <c r="AE13" s="17"/>
      <c r="AF13" s="17"/>
      <c r="AG13" s="17"/>
      <c r="AH13" s="17"/>
      <c r="AI13" s="74"/>
      <c r="AJ13" s="74"/>
      <c r="AK13" s="74"/>
      <c r="AL13" s="74"/>
      <c r="AM13" s="74"/>
      <c r="AN13" s="74"/>
      <c r="AO13" s="74"/>
      <c r="AP13" s="71"/>
      <c r="AQ13" s="71"/>
      <c r="AR13" s="71"/>
      <c r="AS13" s="71"/>
      <c r="AT13" s="71"/>
      <c r="AU13" s="71"/>
      <c r="AV13" s="71"/>
      <c r="AW13" s="18">
        <v>10</v>
      </c>
      <c r="AX13" s="18">
        <v>30</v>
      </c>
      <c r="AY13" s="18">
        <f>SUM(M13,T13,AA13,AH13,AO13,AV13)</f>
        <v>1</v>
      </c>
    </row>
    <row r="14" spans="1:51" ht="47.25" x14ac:dyDescent="0.25">
      <c r="A14" s="54">
        <v>3</v>
      </c>
      <c r="B14" s="11" t="s">
        <v>41</v>
      </c>
      <c r="C14" s="19" t="s">
        <v>42</v>
      </c>
      <c r="D14" s="13"/>
      <c r="E14" s="13">
        <v>1.2</v>
      </c>
      <c r="F14" s="15"/>
      <c r="G14" s="68"/>
      <c r="H14" s="68">
        <v>10</v>
      </c>
      <c r="I14" s="68"/>
      <c r="J14" s="68"/>
      <c r="K14" s="68"/>
      <c r="L14" s="68"/>
      <c r="M14" s="68">
        <v>1</v>
      </c>
      <c r="N14" s="16"/>
      <c r="O14" s="16">
        <v>10</v>
      </c>
      <c r="P14" s="16"/>
      <c r="Q14" s="16"/>
      <c r="R14" s="16"/>
      <c r="S14" s="16"/>
      <c r="T14" s="16">
        <v>1</v>
      </c>
      <c r="U14" s="71"/>
      <c r="V14" s="71"/>
      <c r="W14" s="71"/>
      <c r="X14" s="71"/>
      <c r="Y14" s="71"/>
      <c r="Z14" s="71"/>
      <c r="AA14" s="71"/>
      <c r="AB14" s="17"/>
      <c r="AC14" s="17"/>
      <c r="AD14" s="17"/>
      <c r="AE14" s="17"/>
      <c r="AF14" s="17"/>
      <c r="AG14" s="17"/>
      <c r="AH14" s="17"/>
      <c r="AI14" s="74"/>
      <c r="AJ14" s="74"/>
      <c r="AK14" s="74"/>
      <c r="AL14" s="74"/>
      <c r="AM14" s="74"/>
      <c r="AN14" s="74"/>
      <c r="AO14" s="74"/>
      <c r="AP14" s="71"/>
      <c r="AQ14" s="71"/>
      <c r="AR14" s="71"/>
      <c r="AS14" s="71"/>
      <c r="AT14" s="71"/>
      <c r="AU14" s="71"/>
      <c r="AV14" s="71"/>
      <c r="AW14" s="18">
        <f t="shared" ref="AW14:AW21" si="0">SUM(G14:K14,N14:R14,U14:Y14,AB14:AF14,AI14:AM14,AP14:AT14)</f>
        <v>20</v>
      </c>
      <c r="AX14" s="18">
        <v>50</v>
      </c>
      <c r="AY14" s="18">
        <f>SUM(M14,T14,AA14,AH14,AO14,AV14)</f>
        <v>2</v>
      </c>
    </row>
    <row r="15" spans="1:51" ht="15.75" x14ac:dyDescent="0.25">
      <c r="A15" s="54">
        <v>4</v>
      </c>
      <c r="B15" s="11" t="s">
        <v>43</v>
      </c>
      <c r="C15" s="12" t="s">
        <v>44</v>
      </c>
      <c r="D15" s="13"/>
      <c r="E15" s="13">
        <v>2</v>
      </c>
      <c r="F15" s="15"/>
      <c r="G15" s="68"/>
      <c r="H15" s="68"/>
      <c r="I15" s="68"/>
      <c r="J15" s="68"/>
      <c r="K15" s="68"/>
      <c r="L15" s="68"/>
      <c r="M15" s="68"/>
      <c r="N15" s="16">
        <v>15</v>
      </c>
      <c r="O15" s="16"/>
      <c r="P15" s="16"/>
      <c r="Q15" s="16"/>
      <c r="R15" s="16"/>
      <c r="S15" s="16"/>
      <c r="T15" s="16">
        <v>2</v>
      </c>
      <c r="U15" s="71"/>
      <c r="V15" s="71"/>
      <c r="W15" s="71"/>
      <c r="X15" s="71"/>
      <c r="Y15" s="71"/>
      <c r="Z15" s="71"/>
      <c r="AA15" s="71"/>
      <c r="AB15" s="17"/>
      <c r="AC15" s="17"/>
      <c r="AD15" s="17"/>
      <c r="AE15" s="17"/>
      <c r="AF15" s="17"/>
      <c r="AG15" s="17"/>
      <c r="AH15" s="17"/>
      <c r="AI15" s="74"/>
      <c r="AJ15" s="74"/>
      <c r="AK15" s="74"/>
      <c r="AL15" s="74"/>
      <c r="AM15" s="74"/>
      <c r="AN15" s="74"/>
      <c r="AO15" s="74"/>
      <c r="AP15" s="71"/>
      <c r="AQ15" s="71"/>
      <c r="AR15" s="71"/>
      <c r="AS15" s="71"/>
      <c r="AT15" s="71"/>
      <c r="AU15" s="71"/>
      <c r="AV15" s="71"/>
      <c r="AW15" s="18">
        <f t="shared" si="0"/>
        <v>15</v>
      </c>
      <c r="AX15" s="18">
        <v>50</v>
      </c>
      <c r="AY15" s="18">
        <f>SUM(M15,T15,AA15,AH15,AO15,AV15)</f>
        <v>2</v>
      </c>
    </row>
    <row r="16" spans="1:51" ht="30" x14ac:dyDescent="0.25">
      <c r="A16" s="54">
        <v>5</v>
      </c>
      <c r="B16" s="79" t="s">
        <v>45</v>
      </c>
      <c r="C16" s="12" t="s">
        <v>46</v>
      </c>
      <c r="D16" s="13"/>
      <c r="E16" s="13">
        <v>1</v>
      </c>
      <c r="F16" s="15"/>
      <c r="G16" s="85" t="s">
        <v>199</v>
      </c>
      <c r="H16" s="68"/>
      <c r="I16" s="68"/>
      <c r="J16" s="68"/>
      <c r="K16" s="68"/>
      <c r="L16" s="68"/>
      <c r="M16" s="78">
        <v>4</v>
      </c>
      <c r="N16" s="16"/>
      <c r="O16" s="16"/>
      <c r="P16" s="16"/>
      <c r="Q16" s="16"/>
      <c r="R16" s="16"/>
      <c r="S16" s="16"/>
      <c r="T16" s="16"/>
      <c r="U16" s="71"/>
      <c r="V16" s="71"/>
      <c r="W16" s="71"/>
      <c r="X16" s="71"/>
      <c r="Y16" s="71"/>
      <c r="Z16" s="71"/>
      <c r="AA16" s="71"/>
      <c r="AB16" s="17"/>
      <c r="AC16" s="17"/>
      <c r="AD16" s="17"/>
      <c r="AE16" s="17"/>
      <c r="AF16" s="17"/>
      <c r="AG16" s="17"/>
      <c r="AH16" s="17"/>
      <c r="AI16" s="74"/>
      <c r="AJ16" s="74"/>
      <c r="AK16" s="74"/>
      <c r="AL16" s="74"/>
      <c r="AM16" s="74"/>
      <c r="AN16" s="74"/>
      <c r="AO16" s="74"/>
      <c r="AP16" s="71"/>
      <c r="AQ16" s="71"/>
      <c r="AR16" s="71"/>
      <c r="AS16" s="71"/>
      <c r="AT16" s="71"/>
      <c r="AU16" s="71"/>
      <c r="AV16" s="71"/>
      <c r="AW16" s="18">
        <v>30</v>
      </c>
      <c r="AX16" s="18">
        <v>100</v>
      </c>
      <c r="AY16" s="81">
        <v>4</v>
      </c>
    </row>
    <row r="17" spans="1:51" ht="15.75" x14ac:dyDescent="0.25">
      <c r="A17" s="54">
        <v>6</v>
      </c>
      <c r="B17" s="11" t="s">
        <v>47</v>
      </c>
      <c r="C17" s="12" t="s">
        <v>48</v>
      </c>
      <c r="D17" s="13"/>
      <c r="E17" s="13"/>
      <c r="F17" s="15">
        <v>1</v>
      </c>
      <c r="G17" s="68">
        <v>4</v>
      </c>
      <c r="H17" s="68"/>
      <c r="I17" s="68"/>
      <c r="J17" s="68"/>
      <c r="K17" s="68"/>
      <c r="L17" s="68"/>
      <c r="M17" s="68"/>
      <c r="N17" s="16"/>
      <c r="O17" s="16"/>
      <c r="P17" s="16"/>
      <c r="Q17" s="16"/>
      <c r="R17" s="16"/>
      <c r="S17" s="16"/>
      <c r="T17" s="16"/>
      <c r="U17" s="71"/>
      <c r="V17" s="71"/>
      <c r="W17" s="71"/>
      <c r="X17" s="71"/>
      <c r="Y17" s="71"/>
      <c r="Z17" s="71"/>
      <c r="AA17" s="71"/>
      <c r="AB17" s="17"/>
      <c r="AC17" s="17"/>
      <c r="AD17" s="17"/>
      <c r="AE17" s="17"/>
      <c r="AF17" s="17"/>
      <c r="AG17" s="17"/>
      <c r="AH17" s="17"/>
      <c r="AI17" s="74"/>
      <c r="AJ17" s="74"/>
      <c r="AK17" s="74"/>
      <c r="AL17" s="74"/>
      <c r="AM17" s="74"/>
      <c r="AN17" s="74"/>
      <c r="AO17" s="74"/>
      <c r="AP17" s="71"/>
      <c r="AQ17" s="71"/>
      <c r="AR17" s="71"/>
      <c r="AS17" s="71"/>
      <c r="AT17" s="71"/>
      <c r="AU17" s="71"/>
      <c r="AV17" s="71"/>
      <c r="AW17" s="18">
        <f t="shared" si="0"/>
        <v>4</v>
      </c>
      <c r="AX17" s="97">
        <v>4</v>
      </c>
      <c r="AY17" s="18">
        <f>SUM(M17,T17,AA17,AH17,AO17,AV17)</f>
        <v>0</v>
      </c>
    </row>
    <row r="18" spans="1:51" ht="15.75" x14ac:dyDescent="0.25">
      <c r="A18" s="54">
        <v>7</v>
      </c>
      <c r="B18" s="11" t="s">
        <v>49</v>
      </c>
      <c r="C18" s="12" t="s">
        <v>50</v>
      </c>
      <c r="D18" s="13"/>
      <c r="E18" s="13"/>
      <c r="F18" s="15">
        <v>1</v>
      </c>
      <c r="G18" s="68">
        <v>2</v>
      </c>
      <c r="H18" s="68"/>
      <c r="I18" s="68"/>
      <c r="J18" s="68"/>
      <c r="K18" s="68"/>
      <c r="L18" s="68"/>
      <c r="M18" s="68"/>
      <c r="N18" s="16"/>
      <c r="O18" s="16"/>
      <c r="P18" s="16"/>
      <c r="Q18" s="16"/>
      <c r="R18" s="16"/>
      <c r="S18" s="16"/>
      <c r="T18" s="16"/>
      <c r="U18" s="71"/>
      <c r="V18" s="71"/>
      <c r="W18" s="71"/>
      <c r="X18" s="71"/>
      <c r="Y18" s="71"/>
      <c r="Z18" s="71"/>
      <c r="AA18" s="71"/>
      <c r="AB18" s="17"/>
      <c r="AC18" s="17"/>
      <c r="AD18" s="17"/>
      <c r="AE18" s="17"/>
      <c r="AF18" s="17"/>
      <c r="AG18" s="17"/>
      <c r="AH18" s="17"/>
      <c r="AI18" s="74"/>
      <c r="AJ18" s="74"/>
      <c r="AK18" s="74"/>
      <c r="AL18" s="74"/>
      <c r="AM18" s="74"/>
      <c r="AN18" s="74"/>
      <c r="AO18" s="74"/>
      <c r="AP18" s="71"/>
      <c r="AQ18" s="71"/>
      <c r="AR18" s="71"/>
      <c r="AS18" s="71"/>
      <c r="AT18" s="71"/>
      <c r="AU18" s="71"/>
      <c r="AV18" s="71"/>
      <c r="AW18" s="18">
        <f t="shared" si="0"/>
        <v>2</v>
      </c>
      <c r="AX18" s="18">
        <v>2</v>
      </c>
      <c r="AY18" s="18">
        <f>SUM(M18,T18,AA18,AH18,AO18,AV18)</f>
        <v>0</v>
      </c>
    </row>
    <row r="19" spans="1:51" ht="31.5" x14ac:dyDescent="0.25">
      <c r="A19" s="54">
        <v>8</v>
      </c>
      <c r="B19" s="11" t="s">
        <v>51</v>
      </c>
      <c r="C19" s="12" t="s">
        <v>52</v>
      </c>
      <c r="D19" s="13"/>
      <c r="E19" s="13">
        <v>1</v>
      </c>
      <c r="F19" s="15"/>
      <c r="G19" s="68">
        <v>10</v>
      </c>
      <c r="H19" s="68"/>
      <c r="I19" s="68"/>
      <c r="J19" s="68"/>
      <c r="K19" s="68"/>
      <c r="L19" s="68"/>
      <c r="M19" s="68">
        <v>1</v>
      </c>
      <c r="N19" s="16"/>
      <c r="O19" s="16"/>
      <c r="P19" s="16"/>
      <c r="Q19" s="16"/>
      <c r="R19" s="16"/>
      <c r="S19" s="16"/>
      <c r="T19" s="16"/>
      <c r="U19" s="71"/>
      <c r="V19" s="71"/>
      <c r="W19" s="71"/>
      <c r="X19" s="71"/>
      <c r="Y19" s="71"/>
      <c r="Z19" s="71"/>
      <c r="AA19" s="71"/>
      <c r="AB19" s="17"/>
      <c r="AC19" s="17"/>
      <c r="AD19" s="17"/>
      <c r="AE19" s="17"/>
      <c r="AF19" s="17"/>
      <c r="AG19" s="17"/>
      <c r="AH19" s="17"/>
      <c r="AI19" s="74"/>
      <c r="AJ19" s="74"/>
      <c r="AK19" s="74"/>
      <c r="AL19" s="74"/>
      <c r="AM19" s="74"/>
      <c r="AN19" s="74"/>
      <c r="AO19" s="74"/>
      <c r="AP19" s="71"/>
      <c r="AQ19" s="71"/>
      <c r="AR19" s="71"/>
      <c r="AS19" s="71"/>
      <c r="AT19" s="71"/>
      <c r="AU19" s="71"/>
      <c r="AV19" s="71"/>
      <c r="AW19" s="18">
        <f t="shared" si="0"/>
        <v>10</v>
      </c>
      <c r="AX19" s="18">
        <v>25</v>
      </c>
      <c r="AY19" s="18">
        <v>1</v>
      </c>
    </row>
    <row r="20" spans="1:51" ht="15.75" x14ac:dyDescent="0.25">
      <c r="A20" s="54">
        <v>9</v>
      </c>
      <c r="B20" s="11" t="s">
        <v>53</v>
      </c>
      <c r="C20" s="12" t="s">
        <v>54</v>
      </c>
      <c r="D20" s="13"/>
      <c r="E20" s="13">
        <v>1</v>
      </c>
      <c r="F20" s="15"/>
      <c r="G20" s="68">
        <v>10</v>
      </c>
      <c r="H20" s="68"/>
      <c r="I20" s="68"/>
      <c r="J20" s="68"/>
      <c r="K20" s="68"/>
      <c r="L20" s="68"/>
      <c r="M20" s="68">
        <v>1</v>
      </c>
      <c r="N20" s="16"/>
      <c r="O20" s="16"/>
      <c r="P20" s="16"/>
      <c r="Q20" s="16"/>
      <c r="R20" s="16"/>
      <c r="S20" s="16"/>
      <c r="T20" s="16"/>
      <c r="U20" s="71"/>
      <c r="V20" s="71"/>
      <c r="W20" s="71"/>
      <c r="X20" s="71"/>
      <c r="Y20" s="71"/>
      <c r="Z20" s="71"/>
      <c r="AA20" s="71"/>
      <c r="AB20" s="17"/>
      <c r="AC20" s="17"/>
      <c r="AD20" s="17"/>
      <c r="AE20" s="17"/>
      <c r="AF20" s="17"/>
      <c r="AG20" s="17"/>
      <c r="AH20" s="17"/>
      <c r="AI20" s="74"/>
      <c r="AJ20" s="74"/>
      <c r="AK20" s="74"/>
      <c r="AL20" s="74"/>
      <c r="AM20" s="74"/>
      <c r="AN20" s="74"/>
      <c r="AO20" s="74"/>
      <c r="AP20" s="71"/>
      <c r="AQ20" s="71"/>
      <c r="AR20" s="71"/>
      <c r="AS20" s="71"/>
      <c r="AT20" s="71"/>
      <c r="AU20" s="71"/>
      <c r="AV20" s="71"/>
      <c r="AW20" s="18">
        <f t="shared" si="0"/>
        <v>10</v>
      </c>
      <c r="AX20" s="18">
        <v>25</v>
      </c>
      <c r="AY20" s="18">
        <v>1</v>
      </c>
    </row>
    <row r="21" spans="1:51" ht="17.25" customHeight="1" x14ac:dyDescent="0.25">
      <c r="A21" s="123" t="s">
        <v>55</v>
      </c>
      <c r="B21" s="123"/>
      <c r="C21" s="123"/>
      <c r="D21" s="21"/>
      <c r="E21" s="21"/>
      <c r="F21" s="22"/>
      <c r="G21" s="23">
        <v>56</v>
      </c>
      <c r="H21" s="23">
        <f>SUM(H12:H19)</f>
        <v>10</v>
      </c>
      <c r="I21" s="23">
        <f>SUM(I12:I19)</f>
        <v>0</v>
      </c>
      <c r="J21" s="23">
        <f>SUM(J12:J19)</f>
        <v>0</v>
      </c>
      <c r="K21" s="23">
        <f>SUM(K12:K20)</f>
        <v>0</v>
      </c>
      <c r="L21" s="23">
        <f>SUM(L12:L18)</f>
        <v>0</v>
      </c>
      <c r="M21" s="23">
        <v>7</v>
      </c>
      <c r="N21" s="23">
        <f t="shared" ref="N21:V21" si="1">SUM(N12:N20)</f>
        <v>15</v>
      </c>
      <c r="O21" s="23">
        <f t="shared" si="1"/>
        <v>10</v>
      </c>
      <c r="P21" s="23">
        <f t="shared" si="1"/>
        <v>20</v>
      </c>
      <c r="Q21" s="23">
        <v>10</v>
      </c>
      <c r="R21" s="23">
        <f t="shared" si="1"/>
        <v>0</v>
      </c>
      <c r="S21" s="23">
        <f t="shared" si="1"/>
        <v>0</v>
      </c>
      <c r="T21" s="23">
        <f t="shared" si="1"/>
        <v>6</v>
      </c>
      <c r="U21" s="23">
        <f t="shared" si="1"/>
        <v>0</v>
      </c>
      <c r="V21" s="23">
        <f t="shared" si="1"/>
        <v>0</v>
      </c>
      <c r="W21" s="23">
        <f t="shared" ref="W21:AP21" si="2">SUM(W12:W18)</f>
        <v>20</v>
      </c>
      <c r="X21" s="23">
        <f t="shared" si="2"/>
        <v>0</v>
      </c>
      <c r="Y21" s="23">
        <f t="shared" si="2"/>
        <v>0</v>
      </c>
      <c r="Z21" s="23">
        <f t="shared" si="2"/>
        <v>0</v>
      </c>
      <c r="AA21" s="23">
        <f t="shared" si="2"/>
        <v>2</v>
      </c>
      <c r="AB21" s="23">
        <f t="shared" si="2"/>
        <v>0</v>
      </c>
      <c r="AC21" s="23">
        <f t="shared" si="2"/>
        <v>0</v>
      </c>
      <c r="AD21" s="23">
        <f t="shared" si="2"/>
        <v>20</v>
      </c>
      <c r="AE21" s="23">
        <f t="shared" si="2"/>
        <v>0</v>
      </c>
      <c r="AF21" s="23">
        <f t="shared" si="2"/>
        <v>0</v>
      </c>
      <c r="AG21" s="23">
        <f t="shared" si="2"/>
        <v>0</v>
      </c>
      <c r="AH21" s="23">
        <f t="shared" si="2"/>
        <v>2</v>
      </c>
      <c r="AI21" s="23">
        <f t="shared" si="2"/>
        <v>0</v>
      </c>
      <c r="AJ21" s="23">
        <f t="shared" si="2"/>
        <v>0</v>
      </c>
      <c r="AK21" s="23">
        <f t="shared" si="2"/>
        <v>30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f t="shared" si="2"/>
        <v>3</v>
      </c>
      <c r="AP21" s="23">
        <f t="shared" si="2"/>
        <v>0</v>
      </c>
      <c r="AQ21" s="23">
        <f>SUM(AQ12:AQ20)</f>
        <v>0</v>
      </c>
      <c r="AR21" s="23">
        <f>SUM(AR12:AR18)</f>
        <v>0</v>
      </c>
      <c r="AS21" s="23">
        <f>SUM(AS12:AS18)</f>
        <v>0</v>
      </c>
      <c r="AT21" s="23">
        <f>SUM(AT12:AT18)</f>
        <v>0</v>
      </c>
      <c r="AU21" s="23">
        <f>SUM(AU12:AU18)</f>
        <v>0</v>
      </c>
      <c r="AV21" s="23">
        <f>SUM(AV12:AV18)</f>
        <v>0</v>
      </c>
      <c r="AW21" s="98">
        <f t="shared" si="0"/>
        <v>191</v>
      </c>
      <c r="AX21" s="23">
        <f>SUM(AX12:AX20)</f>
        <v>511</v>
      </c>
      <c r="AY21" s="23">
        <f>SUM(AY12:AY20)</f>
        <v>20</v>
      </c>
    </row>
    <row r="22" spans="1:51" ht="15.6" customHeight="1" x14ac:dyDescent="0.25">
      <c r="A22" s="124" t="s">
        <v>56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</row>
    <row r="23" spans="1:51" ht="47.25" x14ac:dyDescent="0.25">
      <c r="A23" s="21">
        <v>10</v>
      </c>
      <c r="B23" s="80" t="s">
        <v>57</v>
      </c>
      <c r="C23" s="25" t="s">
        <v>58</v>
      </c>
      <c r="D23" s="24" t="s">
        <v>59</v>
      </c>
      <c r="E23" s="24" t="s">
        <v>60</v>
      </c>
      <c r="F23" s="24"/>
      <c r="G23" s="68"/>
      <c r="H23" s="68"/>
      <c r="I23" s="68">
        <v>70</v>
      </c>
      <c r="J23" s="68"/>
      <c r="K23" s="68"/>
      <c r="L23" s="68"/>
      <c r="M23" s="78">
        <v>12</v>
      </c>
      <c r="N23" s="16"/>
      <c r="O23" s="16"/>
      <c r="P23" s="16">
        <v>70</v>
      </c>
      <c r="Q23" s="16"/>
      <c r="R23" s="16"/>
      <c r="S23" s="16"/>
      <c r="T23" s="16">
        <v>9</v>
      </c>
      <c r="U23" s="71"/>
      <c r="V23" s="71"/>
      <c r="W23" s="71">
        <v>75</v>
      </c>
      <c r="X23" s="71"/>
      <c r="Y23" s="71"/>
      <c r="Z23" s="71"/>
      <c r="AA23" s="71">
        <v>7</v>
      </c>
      <c r="AB23" s="17"/>
      <c r="AC23" s="17"/>
      <c r="AD23" s="17">
        <v>75</v>
      </c>
      <c r="AE23" s="17"/>
      <c r="AF23" s="17"/>
      <c r="AG23" s="17"/>
      <c r="AH23" s="17">
        <v>6</v>
      </c>
      <c r="AI23" s="74"/>
      <c r="AJ23" s="74"/>
      <c r="AK23" s="74">
        <v>90</v>
      </c>
      <c r="AL23" s="74"/>
      <c r="AM23" s="74"/>
      <c r="AN23" s="74"/>
      <c r="AO23" s="74">
        <v>10</v>
      </c>
      <c r="AP23" s="71"/>
      <c r="AQ23" s="71"/>
      <c r="AR23" s="71">
        <v>15</v>
      </c>
      <c r="AS23" s="71"/>
      <c r="AT23" s="71"/>
      <c r="AU23" s="71"/>
      <c r="AV23" s="71">
        <v>2</v>
      </c>
      <c r="AW23" s="18">
        <f>I23+P23+W23+AD23+AK23+AR23</f>
        <v>395</v>
      </c>
      <c r="AX23" s="18">
        <f>AY23*25</f>
        <v>1150</v>
      </c>
      <c r="AY23" s="81">
        <f>M23+T23+AA23+AH23+AO23+AV23</f>
        <v>46</v>
      </c>
    </row>
    <row r="24" spans="1:51" ht="31.5" x14ac:dyDescent="0.25">
      <c r="A24" s="21">
        <v>11</v>
      </c>
      <c r="B24" s="11" t="s">
        <v>61</v>
      </c>
      <c r="C24" s="25" t="s">
        <v>62</v>
      </c>
      <c r="D24" s="24">
        <v>2.4</v>
      </c>
      <c r="E24" s="24" t="s">
        <v>63</v>
      </c>
      <c r="F24" s="24"/>
      <c r="G24" s="68"/>
      <c r="H24" s="68"/>
      <c r="I24" s="68">
        <v>20</v>
      </c>
      <c r="J24" s="68"/>
      <c r="K24" s="68"/>
      <c r="L24" s="68"/>
      <c r="M24" s="68">
        <v>2</v>
      </c>
      <c r="N24" s="16"/>
      <c r="O24" s="16"/>
      <c r="P24" s="16">
        <v>20</v>
      </c>
      <c r="Q24" s="16"/>
      <c r="R24" s="16"/>
      <c r="S24" s="16"/>
      <c r="T24" s="16">
        <v>2</v>
      </c>
      <c r="U24" s="71"/>
      <c r="V24" s="71"/>
      <c r="W24" s="71">
        <v>15</v>
      </c>
      <c r="X24" s="71"/>
      <c r="Y24" s="71"/>
      <c r="Z24" s="71"/>
      <c r="AA24" s="71">
        <v>2</v>
      </c>
      <c r="AB24" s="17"/>
      <c r="AC24" s="17"/>
      <c r="AD24" s="17">
        <v>15</v>
      </c>
      <c r="AE24" s="17"/>
      <c r="AF24" s="17"/>
      <c r="AG24" s="17"/>
      <c r="AH24" s="17">
        <v>1</v>
      </c>
      <c r="AI24" s="74"/>
      <c r="AJ24" s="74"/>
      <c r="AK24" s="74"/>
      <c r="AL24" s="74"/>
      <c r="AM24" s="74"/>
      <c r="AN24" s="74"/>
      <c r="AO24" s="74"/>
      <c r="AP24" s="71"/>
      <c r="AQ24" s="71"/>
      <c r="AR24" s="71"/>
      <c r="AS24" s="71"/>
      <c r="AT24" s="71"/>
      <c r="AU24" s="71"/>
      <c r="AV24" s="71"/>
      <c r="AW24" s="18">
        <f>I24+P24+W24+AD24+AK24+AR24</f>
        <v>70</v>
      </c>
      <c r="AX24" s="18">
        <f>AY24*25</f>
        <v>175</v>
      </c>
      <c r="AY24" s="18">
        <f>M24+T24+AA24+AH24+AO24+AV24</f>
        <v>7</v>
      </c>
    </row>
    <row r="25" spans="1:51" ht="15.75" x14ac:dyDescent="0.25">
      <c r="A25" s="21">
        <v>12</v>
      </c>
      <c r="B25" s="80" t="s">
        <v>64</v>
      </c>
      <c r="C25" s="12" t="s">
        <v>65</v>
      </c>
      <c r="D25" s="24">
        <v>2</v>
      </c>
      <c r="E25" s="24">
        <v>1.2</v>
      </c>
      <c r="F25" s="24"/>
      <c r="G25" s="78" t="s">
        <v>194</v>
      </c>
      <c r="H25" s="68"/>
      <c r="I25" s="68"/>
      <c r="J25" s="68"/>
      <c r="K25" s="68"/>
      <c r="L25" s="68"/>
      <c r="M25" s="68">
        <v>2</v>
      </c>
      <c r="N25" s="16"/>
      <c r="O25" s="86" t="s">
        <v>196</v>
      </c>
      <c r="P25" s="16"/>
      <c r="Q25" s="16"/>
      <c r="R25" s="16"/>
      <c r="S25" s="16"/>
      <c r="T25" s="16">
        <v>1</v>
      </c>
      <c r="U25" s="71"/>
      <c r="V25" s="71"/>
      <c r="W25" s="71"/>
      <c r="X25" s="71"/>
      <c r="Y25" s="71"/>
      <c r="Z25" s="71"/>
      <c r="AA25" s="71"/>
      <c r="AB25" s="17"/>
      <c r="AC25" s="17"/>
      <c r="AD25" s="17"/>
      <c r="AE25" s="17"/>
      <c r="AF25" s="17"/>
      <c r="AG25" s="17"/>
      <c r="AH25" s="17"/>
      <c r="AI25" s="74"/>
      <c r="AJ25" s="74"/>
      <c r="AK25" s="74"/>
      <c r="AL25" s="74"/>
      <c r="AM25" s="74"/>
      <c r="AN25" s="74"/>
      <c r="AO25" s="74"/>
      <c r="AP25" s="71"/>
      <c r="AQ25" s="71"/>
      <c r="AR25" s="71"/>
      <c r="AS25" s="71"/>
      <c r="AT25" s="71"/>
      <c r="AU25" s="71"/>
      <c r="AV25" s="71"/>
      <c r="AW25" s="18">
        <v>20</v>
      </c>
      <c r="AX25" s="26">
        <v>75</v>
      </c>
      <c r="AY25" s="18">
        <f>SUM(M25,T25,AA25,AH25,AO25,AV25)</f>
        <v>3</v>
      </c>
    </row>
    <row r="26" spans="1:51" ht="15.75" x14ac:dyDescent="0.25">
      <c r="A26" s="21">
        <v>13</v>
      </c>
      <c r="B26" s="80" t="s">
        <v>66</v>
      </c>
      <c r="C26" s="12" t="s">
        <v>67</v>
      </c>
      <c r="D26" s="24">
        <v>2</v>
      </c>
      <c r="E26" s="24">
        <v>1.2</v>
      </c>
      <c r="F26" s="24"/>
      <c r="G26" s="78" t="s">
        <v>194</v>
      </c>
      <c r="H26" s="68"/>
      <c r="I26" s="68"/>
      <c r="J26" s="68"/>
      <c r="K26" s="68"/>
      <c r="L26" s="68"/>
      <c r="M26" s="68">
        <v>1</v>
      </c>
      <c r="N26" s="16"/>
      <c r="O26" s="86" t="s">
        <v>196</v>
      </c>
      <c r="P26" s="16"/>
      <c r="Q26" s="16"/>
      <c r="R26" s="16"/>
      <c r="S26" s="16"/>
      <c r="T26" s="16">
        <v>2</v>
      </c>
      <c r="U26" s="71"/>
      <c r="V26" s="71"/>
      <c r="W26" s="71"/>
      <c r="X26" s="71"/>
      <c r="Y26" s="71"/>
      <c r="Z26" s="71"/>
      <c r="AA26" s="71"/>
      <c r="AB26" s="17"/>
      <c r="AC26" s="17"/>
      <c r="AD26" s="17"/>
      <c r="AE26" s="17"/>
      <c r="AF26" s="17"/>
      <c r="AG26" s="17"/>
      <c r="AH26" s="17"/>
      <c r="AI26" s="74"/>
      <c r="AJ26" s="74"/>
      <c r="AK26" s="74"/>
      <c r="AL26" s="74"/>
      <c r="AM26" s="74"/>
      <c r="AN26" s="74"/>
      <c r="AO26" s="74"/>
      <c r="AP26" s="71"/>
      <c r="AQ26" s="71"/>
      <c r="AR26" s="71"/>
      <c r="AS26" s="71"/>
      <c r="AT26" s="71"/>
      <c r="AU26" s="71"/>
      <c r="AV26" s="71"/>
      <c r="AW26" s="18">
        <v>20</v>
      </c>
      <c r="AX26" s="26">
        <v>75</v>
      </c>
      <c r="AY26" s="18">
        <v>3</v>
      </c>
    </row>
    <row r="27" spans="1:51" ht="30" customHeight="1" x14ac:dyDescent="0.25">
      <c r="A27" s="21">
        <v>14</v>
      </c>
      <c r="B27" s="80" t="s">
        <v>68</v>
      </c>
      <c r="C27" s="25" t="s">
        <v>69</v>
      </c>
      <c r="D27" s="24" t="s">
        <v>59</v>
      </c>
      <c r="E27" s="24" t="s">
        <v>197</v>
      </c>
      <c r="F27" s="24"/>
      <c r="G27" s="78">
        <v>10</v>
      </c>
      <c r="H27" s="78"/>
      <c r="I27" s="78"/>
      <c r="J27" s="78"/>
      <c r="K27" s="78"/>
      <c r="L27" s="78"/>
      <c r="M27" s="78">
        <v>2</v>
      </c>
      <c r="N27" s="77">
        <v>10</v>
      </c>
      <c r="O27" s="77">
        <v>15</v>
      </c>
      <c r="P27" s="77"/>
      <c r="Q27" s="77"/>
      <c r="R27" s="77"/>
      <c r="S27" s="77"/>
      <c r="T27" s="77">
        <v>2</v>
      </c>
      <c r="U27" s="82">
        <v>10</v>
      </c>
      <c r="V27" s="82">
        <v>15</v>
      </c>
      <c r="W27" s="82"/>
      <c r="X27" s="82"/>
      <c r="Y27" s="82"/>
      <c r="Z27" s="82"/>
      <c r="AA27" s="82">
        <v>2</v>
      </c>
      <c r="AB27" s="83">
        <v>10</v>
      </c>
      <c r="AC27" s="83">
        <v>15</v>
      </c>
      <c r="AD27" s="83"/>
      <c r="AE27" s="83"/>
      <c r="AF27" s="83"/>
      <c r="AG27" s="83"/>
      <c r="AH27" s="83">
        <v>2</v>
      </c>
      <c r="AI27" s="84">
        <v>10</v>
      </c>
      <c r="AJ27" s="84">
        <v>10</v>
      </c>
      <c r="AK27" s="84"/>
      <c r="AL27" s="84"/>
      <c r="AM27" s="84"/>
      <c r="AN27" s="84"/>
      <c r="AO27" s="84">
        <v>2</v>
      </c>
      <c r="AP27" s="82"/>
      <c r="AQ27" s="82"/>
      <c r="AR27" s="82"/>
      <c r="AS27" s="82"/>
      <c r="AT27" s="82"/>
      <c r="AU27" s="82"/>
      <c r="AV27" s="82"/>
      <c r="AW27" s="81">
        <f>SUM(G27:K27,N27:R27,U27:Y27,AB27:AF27,AI27:AM27,AP27:AT27)</f>
        <v>105</v>
      </c>
      <c r="AX27" s="81">
        <v>250</v>
      </c>
      <c r="AY27" s="81">
        <f>SUM(M27,T27,AA27,AH27,AO27,AV27)</f>
        <v>10</v>
      </c>
    </row>
    <row r="28" spans="1:51" ht="15.75" x14ac:dyDescent="0.25">
      <c r="A28" s="21">
        <v>15</v>
      </c>
      <c r="B28" s="11" t="s">
        <v>70</v>
      </c>
      <c r="C28" s="27" t="s">
        <v>71</v>
      </c>
      <c r="D28" s="24">
        <v>2.2999999999999998</v>
      </c>
      <c r="E28" s="24"/>
      <c r="F28" s="24"/>
      <c r="G28" s="68"/>
      <c r="H28" s="68"/>
      <c r="I28" s="68"/>
      <c r="J28" s="68"/>
      <c r="K28" s="68"/>
      <c r="L28" s="68"/>
      <c r="M28" s="68"/>
      <c r="N28" s="16">
        <v>10</v>
      </c>
      <c r="O28" s="16"/>
      <c r="P28" s="16"/>
      <c r="Q28" s="16"/>
      <c r="R28" s="16"/>
      <c r="S28" s="16"/>
      <c r="T28" s="16">
        <v>2</v>
      </c>
      <c r="U28" s="71">
        <v>10</v>
      </c>
      <c r="V28" s="71"/>
      <c r="W28" s="71"/>
      <c r="X28" s="71"/>
      <c r="Y28" s="71"/>
      <c r="Z28" s="71"/>
      <c r="AA28" s="71">
        <v>1</v>
      </c>
      <c r="AB28" s="17"/>
      <c r="AC28" s="17"/>
      <c r="AD28" s="17"/>
      <c r="AE28" s="17"/>
      <c r="AF28" s="17"/>
      <c r="AG28" s="17"/>
      <c r="AH28" s="17"/>
      <c r="AI28" s="74"/>
      <c r="AJ28" s="74"/>
      <c r="AK28" s="74"/>
      <c r="AL28" s="74"/>
      <c r="AM28" s="74"/>
      <c r="AN28" s="74"/>
      <c r="AO28" s="74"/>
      <c r="AP28" s="71"/>
      <c r="AQ28" s="71"/>
      <c r="AR28" s="71"/>
      <c r="AS28" s="71"/>
      <c r="AT28" s="71"/>
      <c r="AU28" s="71"/>
      <c r="AV28" s="71"/>
      <c r="AW28" s="18">
        <f>SUM(G28:K28,N28:R28,U28:Y28,AB28:AF28,AI28:AM28,AP28:AT28)</f>
        <v>20</v>
      </c>
      <c r="AX28" s="26">
        <v>75</v>
      </c>
      <c r="AY28" s="18">
        <f>SUM(M28,T28,AA28,AH28,AO28,AV28)</f>
        <v>3</v>
      </c>
    </row>
    <row r="29" spans="1:51" ht="31.5" x14ac:dyDescent="0.25">
      <c r="A29" s="21">
        <v>16</v>
      </c>
      <c r="B29" s="80" t="s">
        <v>72</v>
      </c>
      <c r="C29" s="25" t="s">
        <v>73</v>
      </c>
      <c r="D29" s="24"/>
      <c r="E29" s="24">
        <v>4</v>
      </c>
      <c r="F29" s="24"/>
      <c r="G29" s="68"/>
      <c r="H29" s="68"/>
      <c r="I29" s="68"/>
      <c r="J29" s="68"/>
      <c r="K29" s="68"/>
      <c r="L29" s="68"/>
      <c r="M29" s="68"/>
      <c r="N29" s="16"/>
      <c r="O29" s="16"/>
      <c r="P29" s="16"/>
      <c r="Q29" s="16"/>
      <c r="R29" s="16"/>
      <c r="S29" s="16"/>
      <c r="T29" s="16"/>
      <c r="U29" s="71"/>
      <c r="V29" s="71"/>
      <c r="W29" s="71"/>
      <c r="X29" s="71"/>
      <c r="Y29" s="71"/>
      <c r="Z29" s="71"/>
      <c r="AA29" s="71"/>
      <c r="AB29" s="17"/>
      <c r="AC29" s="83" t="s">
        <v>198</v>
      </c>
      <c r="AD29" s="17"/>
      <c r="AE29" s="17"/>
      <c r="AF29" s="17"/>
      <c r="AG29" s="17"/>
      <c r="AH29" s="17">
        <v>2</v>
      </c>
      <c r="AI29" s="74"/>
      <c r="AJ29" s="74"/>
      <c r="AK29" s="74"/>
      <c r="AL29" s="74"/>
      <c r="AM29" s="74"/>
      <c r="AN29" s="74"/>
      <c r="AO29" s="74"/>
      <c r="AP29" s="71"/>
      <c r="AQ29" s="71"/>
      <c r="AR29" s="71"/>
      <c r="AS29" s="71"/>
      <c r="AT29" s="71"/>
      <c r="AU29" s="71"/>
      <c r="AV29" s="71"/>
      <c r="AW29" s="18">
        <v>15</v>
      </c>
      <c r="AX29" s="26">
        <v>50</v>
      </c>
      <c r="AY29" s="18">
        <f>SUM(M29,T29,AA29,AH29,AO29,AV29)</f>
        <v>2</v>
      </c>
    </row>
    <row r="30" spans="1:51" ht="31.5" x14ac:dyDescent="0.25">
      <c r="A30" s="21">
        <v>17</v>
      </c>
      <c r="B30" s="80" t="s">
        <v>74</v>
      </c>
      <c r="C30" s="25" t="s">
        <v>75</v>
      </c>
      <c r="D30" s="24"/>
      <c r="E30" s="24">
        <v>5</v>
      </c>
      <c r="F30" s="24"/>
      <c r="G30" s="68"/>
      <c r="H30" s="68"/>
      <c r="I30" s="68"/>
      <c r="J30" s="68"/>
      <c r="K30" s="68"/>
      <c r="L30" s="68"/>
      <c r="M30" s="68"/>
      <c r="N30" s="16"/>
      <c r="O30" s="16"/>
      <c r="P30" s="16"/>
      <c r="Q30" s="16"/>
      <c r="R30" s="16"/>
      <c r="S30" s="16"/>
      <c r="T30" s="16"/>
      <c r="U30" s="71"/>
      <c r="V30" s="71"/>
      <c r="W30" s="71"/>
      <c r="X30" s="71"/>
      <c r="Y30" s="71"/>
      <c r="Z30" s="71"/>
      <c r="AA30" s="71"/>
      <c r="AB30" s="17"/>
      <c r="AC30" s="17"/>
      <c r="AD30" s="17"/>
      <c r="AE30" s="17"/>
      <c r="AF30" s="17"/>
      <c r="AG30" s="17"/>
      <c r="AH30" s="17"/>
      <c r="AI30" s="74"/>
      <c r="AJ30" s="84" t="s">
        <v>198</v>
      </c>
      <c r="AK30" s="74"/>
      <c r="AL30" s="74"/>
      <c r="AM30" s="74"/>
      <c r="AN30" s="74"/>
      <c r="AO30" s="74">
        <v>2</v>
      </c>
      <c r="AP30" s="71"/>
      <c r="AQ30" s="71"/>
      <c r="AR30" s="71"/>
      <c r="AS30" s="71"/>
      <c r="AT30" s="71"/>
      <c r="AU30" s="71"/>
      <c r="AV30" s="71"/>
      <c r="AW30" s="18">
        <v>15</v>
      </c>
      <c r="AX30" s="26">
        <v>50</v>
      </c>
      <c r="AY30" s="18">
        <v>2</v>
      </c>
    </row>
    <row r="31" spans="1:51" ht="15.75" x14ac:dyDescent="0.25">
      <c r="A31" s="21">
        <v>18</v>
      </c>
      <c r="B31" s="11" t="s">
        <v>76</v>
      </c>
      <c r="C31" s="28" t="s">
        <v>77</v>
      </c>
      <c r="D31" s="24">
        <v>2</v>
      </c>
      <c r="E31" s="24">
        <v>2</v>
      </c>
      <c r="F31" s="24"/>
      <c r="G31" s="68"/>
      <c r="H31" s="68"/>
      <c r="I31" s="68"/>
      <c r="J31" s="68"/>
      <c r="K31" s="68"/>
      <c r="L31" s="68"/>
      <c r="M31" s="68"/>
      <c r="N31" s="16">
        <v>10</v>
      </c>
      <c r="O31" s="16">
        <v>10</v>
      </c>
      <c r="P31" s="16"/>
      <c r="Q31" s="16"/>
      <c r="R31" s="16"/>
      <c r="S31" s="16"/>
      <c r="T31" s="16">
        <v>2</v>
      </c>
      <c r="U31" s="71"/>
      <c r="V31" s="71"/>
      <c r="W31" s="71"/>
      <c r="X31" s="71"/>
      <c r="Y31" s="71"/>
      <c r="Z31" s="71"/>
      <c r="AA31" s="71"/>
      <c r="AB31" s="17"/>
      <c r="AC31" s="17"/>
      <c r="AD31" s="17"/>
      <c r="AE31" s="17"/>
      <c r="AF31" s="17"/>
      <c r="AG31" s="17"/>
      <c r="AH31" s="17"/>
      <c r="AI31" s="74"/>
      <c r="AJ31" s="74"/>
      <c r="AK31" s="74"/>
      <c r="AL31" s="74"/>
      <c r="AM31" s="74"/>
      <c r="AN31" s="74"/>
      <c r="AO31" s="74"/>
      <c r="AP31" s="71"/>
      <c r="AQ31" s="71"/>
      <c r="AR31" s="71"/>
      <c r="AS31" s="71"/>
      <c r="AT31" s="71"/>
      <c r="AU31" s="71"/>
      <c r="AV31" s="71"/>
      <c r="AW31" s="18">
        <f>SUM(G31:K31,N31:R31,U31:Y31,AB31:AF31,AI31:AM31,AP31:AT31)</f>
        <v>20</v>
      </c>
      <c r="AX31" s="26">
        <v>50</v>
      </c>
      <c r="AY31" s="18">
        <f>SUM(M31,T31,AA31,AH31,AO31,AV31)</f>
        <v>2</v>
      </c>
    </row>
    <row r="32" spans="1:51" ht="15.75" x14ac:dyDescent="0.25">
      <c r="A32" s="21">
        <v>10</v>
      </c>
      <c r="B32" s="11" t="s">
        <v>78</v>
      </c>
      <c r="C32" s="28" t="s">
        <v>79</v>
      </c>
      <c r="D32" s="24">
        <v>3</v>
      </c>
      <c r="E32" s="24">
        <v>3</v>
      </c>
      <c r="F32" s="24"/>
      <c r="G32" s="68"/>
      <c r="H32" s="68"/>
      <c r="I32" s="68"/>
      <c r="J32" s="68"/>
      <c r="K32" s="68"/>
      <c r="L32" s="68"/>
      <c r="M32" s="68"/>
      <c r="N32" s="16"/>
      <c r="O32" s="16"/>
      <c r="P32" s="16"/>
      <c r="Q32" s="16"/>
      <c r="R32" s="16"/>
      <c r="S32" s="16"/>
      <c r="T32" s="16"/>
      <c r="U32" s="71">
        <v>10</v>
      </c>
      <c r="V32" s="71">
        <v>10</v>
      </c>
      <c r="W32" s="71"/>
      <c r="X32" s="71"/>
      <c r="Y32" s="71"/>
      <c r="Z32" s="71"/>
      <c r="AA32" s="71">
        <v>2</v>
      </c>
      <c r="AB32" s="17"/>
      <c r="AC32" s="17"/>
      <c r="AD32" s="17"/>
      <c r="AE32" s="17"/>
      <c r="AF32" s="17"/>
      <c r="AG32" s="17"/>
      <c r="AH32" s="17"/>
      <c r="AI32" s="74"/>
      <c r="AJ32" s="74"/>
      <c r="AK32" s="74"/>
      <c r="AL32" s="74"/>
      <c r="AM32" s="74"/>
      <c r="AN32" s="74"/>
      <c r="AO32" s="74"/>
      <c r="AP32" s="71"/>
      <c r="AQ32" s="71"/>
      <c r="AR32" s="71"/>
      <c r="AS32" s="71"/>
      <c r="AT32" s="71"/>
      <c r="AU32" s="71"/>
      <c r="AV32" s="71"/>
      <c r="AW32" s="18">
        <v>20</v>
      </c>
      <c r="AX32" s="26">
        <v>50</v>
      </c>
      <c r="AY32" s="18">
        <v>2</v>
      </c>
    </row>
    <row r="33" spans="1:51" ht="15.75" x14ac:dyDescent="0.25">
      <c r="A33" s="21">
        <v>20</v>
      </c>
      <c r="B33" s="11" t="s">
        <v>80</v>
      </c>
      <c r="C33" s="28" t="s">
        <v>81</v>
      </c>
      <c r="D33" s="24">
        <v>4</v>
      </c>
      <c r="E33" s="24">
        <v>4</v>
      </c>
      <c r="F33" s="24"/>
      <c r="G33" s="68"/>
      <c r="H33" s="68"/>
      <c r="I33" s="68"/>
      <c r="J33" s="68"/>
      <c r="K33" s="68"/>
      <c r="L33" s="68"/>
      <c r="M33" s="68"/>
      <c r="N33" s="16"/>
      <c r="O33" s="16"/>
      <c r="P33" s="16"/>
      <c r="Q33" s="16"/>
      <c r="R33" s="16"/>
      <c r="S33" s="16"/>
      <c r="T33" s="16"/>
      <c r="U33" s="71"/>
      <c r="V33" s="71"/>
      <c r="W33" s="71"/>
      <c r="X33" s="71"/>
      <c r="Y33" s="71"/>
      <c r="Z33" s="71"/>
      <c r="AA33" s="71"/>
      <c r="AB33" s="17"/>
      <c r="AC33" s="17">
        <v>15</v>
      </c>
      <c r="AD33" s="17"/>
      <c r="AE33" s="17"/>
      <c r="AF33" s="17"/>
      <c r="AG33" s="17"/>
      <c r="AH33" s="17">
        <v>2</v>
      </c>
      <c r="AI33" s="74"/>
      <c r="AJ33" s="74"/>
      <c r="AK33" s="74"/>
      <c r="AL33" s="74"/>
      <c r="AM33" s="74"/>
      <c r="AN33" s="74"/>
      <c r="AO33" s="74"/>
      <c r="AP33" s="71"/>
      <c r="AQ33" s="71"/>
      <c r="AR33" s="71"/>
      <c r="AS33" s="71"/>
      <c r="AT33" s="71"/>
      <c r="AU33" s="71"/>
      <c r="AV33" s="71"/>
      <c r="AW33" s="18">
        <v>15</v>
      </c>
      <c r="AX33" s="26">
        <v>50</v>
      </c>
      <c r="AY33" s="18">
        <v>2</v>
      </c>
    </row>
    <row r="34" spans="1:51" ht="31.5" x14ac:dyDescent="0.25">
      <c r="A34" s="21">
        <v>21</v>
      </c>
      <c r="B34" s="79" t="s">
        <v>82</v>
      </c>
      <c r="C34" s="27" t="s">
        <v>83</v>
      </c>
      <c r="D34" s="24"/>
      <c r="E34" s="24">
        <v>1.2</v>
      </c>
      <c r="F34" s="24"/>
      <c r="G34" s="68">
        <v>10</v>
      </c>
      <c r="H34" s="68"/>
      <c r="I34" s="68"/>
      <c r="J34" s="68"/>
      <c r="K34" s="68"/>
      <c r="L34" s="68"/>
      <c r="M34" s="68">
        <v>2</v>
      </c>
      <c r="N34" s="87" t="s">
        <v>192</v>
      </c>
      <c r="O34" s="16"/>
      <c r="P34" s="16"/>
      <c r="Q34" s="16"/>
      <c r="R34" s="16"/>
      <c r="S34" s="16"/>
      <c r="T34" s="16">
        <v>2</v>
      </c>
      <c r="U34" s="71"/>
      <c r="V34" s="71"/>
      <c r="W34" s="71"/>
      <c r="X34" s="71"/>
      <c r="Y34" s="71"/>
      <c r="Z34" s="71"/>
      <c r="AA34" s="71"/>
      <c r="AB34" s="17"/>
      <c r="AC34" s="17"/>
      <c r="AD34" s="17"/>
      <c r="AE34" s="17"/>
      <c r="AF34" s="17"/>
      <c r="AG34" s="17"/>
      <c r="AH34" s="17"/>
      <c r="AI34" s="74"/>
      <c r="AJ34" s="74"/>
      <c r="AK34" s="74"/>
      <c r="AL34" s="74"/>
      <c r="AM34" s="74"/>
      <c r="AN34" s="74"/>
      <c r="AO34" s="74"/>
      <c r="AP34" s="71"/>
      <c r="AQ34" s="71"/>
      <c r="AR34" s="71"/>
      <c r="AS34" s="71"/>
      <c r="AT34" s="71"/>
      <c r="AU34" s="71"/>
      <c r="AV34" s="71"/>
      <c r="AW34" s="18">
        <f>SUM(G34:K34,N34:R34,U34:Y34,AB34:AF34,AI34:AM34,AP34:AT34)</f>
        <v>10</v>
      </c>
      <c r="AX34" s="26">
        <v>100</v>
      </c>
      <c r="AY34" s="18">
        <f>SUM(M34,T34,AA34,AH34,AO34,AV34)</f>
        <v>4</v>
      </c>
    </row>
    <row r="35" spans="1:51" ht="15.75" x14ac:dyDescent="0.25">
      <c r="A35" s="21">
        <v>22</v>
      </c>
      <c r="B35" s="11" t="s">
        <v>84</v>
      </c>
      <c r="C35" s="28" t="s">
        <v>85</v>
      </c>
      <c r="D35" s="24"/>
      <c r="E35" s="24">
        <v>1.2</v>
      </c>
      <c r="F35" s="24"/>
      <c r="G35" s="68"/>
      <c r="H35" s="68"/>
      <c r="I35" s="68">
        <v>10</v>
      </c>
      <c r="J35" s="68"/>
      <c r="K35" s="68"/>
      <c r="L35" s="68"/>
      <c r="M35" s="68">
        <v>2</v>
      </c>
      <c r="N35" s="16"/>
      <c r="O35" s="16"/>
      <c r="P35" s="16">
        <v>10</v>
      </c>
      <c r="Q35" s="16"/>
      <c r="R35" s="16"/>
      <c r="S35" s="16"/>
      <c r="T35" s="16">
        <v>2</v>
      </c>
      <c r="U35" s="71"/>
      <c r="V35" s="71"/>
      <c r="W35" s="71"/>
      <c r="X35" s="71"/>
      <c r="Y35" s="71"/>
      <c r="Z35" s="71"/>
      <c r="AA35" s="71"/>
      <c r="AB35" s="17"/>
      <c r="AC35" s="17"/>
      <c r="AD35" s="17"/>
      <c r="AE35" s="17"/>
      <c r="AF35" s="17"/>
      <c r="AG35" s="17"/>
      <c r="AH35" s="17"/>
      <c r="AI35" s="74"/>
      <c r="AJ35" s="74"/>
      <c r="AK35" s="74"/>
      <c r="AL35" s="74"/>
      <c r="AM35" s="74"/>
      <c r="AN35" s="74"/>
      <c r="AO35" s="74"/>
      <c r="AP35" s="71"/>
      <c r="AQ35" s="71"/>
      <c r="AR35" s="71"/>
      <c r="AS35" s="71"/>
      <c r="AT35" s="71"/>
      <c r="AU35" s="71"/>
      <c r="AV35" s="71"/>
      <c r="AW35" s="18">
        <f>SUM(G35:K35,N35:R35,U35:Y35,AB35:AF35,AI35:AM35,AP35:AT35)</f>
        <v>20</v>
      </c>
      <c r="AX35" s="26">
        <v>100</v>
      </c>
      <c r="AY35" s="18">
        <f>SUM(M35,T35,AA35,AH35,AO35,AV35)</f>
        <v>4</v>
      </c>
    </row>
    <row r="36" spans="1:51" ht="15.6" customHeight="1" x14ac:dyDescent="0.25">
      <c r="A36" s="123" t="s">
        <v>55</v>
      </c>
      <c r="B36" s="123"/>
      <c r="C36" s="123"/>
      <c r="D36" s="24"/>
      <c r="E36" s="24"/>
      <c r="F36" s="18"/>
      <c r="G36" s="23">
        <v>40</v>
      </c>
      <c r="H36" s="23">
        <f t="shared" ref="H36:AO36" si="3">SUM(H23:H35)</f>
        <v>0</v>
      </c>
      <c r="I36" s="23">
        <f t="shared" si="3"/>
        <v>100</v>
      </c>
      <c r="J36" s="23">
        <f t="shared" si="3"/>
        <v>0</v>
      </c>
      <c r="K36" s="23">
        <f t="shared" si="3"/>
        <v>0</v>
      </c>
      <c r="L36" s="23">
        <f t="shared" si="3"/>
        <v>0</v>
      </c>
      <c r="M36" s="23">
        <f t="shared" si="3"/>
        <v>23</v>
      </c>
      <c r="N36" s="23">
        <v>40</v>
      </c>
      <c r="O36" s="23">
        <v>45</v>
      </c>
      <c r="P36" s="23">
        <f t="shared" si="3"/>
        <v>100</v>
      </c>
      <c r="Q36" s="23">
        <f t="shared" si="3"/>
        <v>0</v>
      </c>
      <c r="R36" s="23">
        <f t="shared" si="3"/>
        <v>0</v>
      </c>
      <c r="S36" s="23">
        <f t="shared" si="3"/>
        <v>0</v>
      </c>
      <c r="T36" s="23">
        <f t="shared" si="3"/>
        <v>24</v>
      </c>
      <c r="U36" s="23">
        <f t="shared" si="3"/>
        <v>30</v>
      </c>
      <c r="V36" s="23">
        <f t="shared" si="3"/>
        <v>25</v>
      </c>
      <c r="W36" s="23">
        <f t="shared" si="3"/>
        <v>90</v>
      </c>
      <c r="X36" s="23">
        <f t="shared" si="3"/>
        <v>0</v>
      </c>
      <c r="Y36" s="23">
        <f t="shared" si="3"/>
        <v>0</v>
      </c>
      <c r="Z36" s="23">
        <f t="shared" si="3"/>
        <v>0</v>
      </c>
      <c r="AA36" s="23">
        <f t="shared" si="3"/>
        <v>14</v>
      </c>
      <c r="AB36" s="23">
        <f t="shared" si="3"/>
        <v>10</v>
      </c>
      <c r="AC36" s="23">
        <v>45</v>
      </c>
      <c r="AD36" s="23">
        <f t="shared" si="3"/>
        <v>90</v>
      </c>
      <c r="AE36" s="23">
        <f t="shared" si="3"/>
        <v>0</v>
      </c>
      <c r="AF36" s="23">
        <f t="shared" si="3"/>
        <v>0</v>
      </c>
      <c r="AG36" s="23">
        <f t="shared" si="3"/>
        <v>0</v>
      </c>
      <c r="AH36" s="23">
        <f t="shared" si="3"/>
        <v>13</v>
      </c>
      <c r="AI36" s="23">
        <f t="shared" si="3"/>
        <v>10</v>
      </c>
      <c r="AJ36" s="23">
        <v>25</v>
      </c>
      <c r="AK36" s="23">
        <f t="shared" si="3"/>
        <v>90</v>
      </c>
      <c r="AL36" s="23">
        <f t="shared" si="3"/>
        <v>0</v>
      </c>
      <c r="AM36" s="23">
        <f t="shared" si="3"/>
        <v>0</v>
      </c>
      <c r="AN36" s="23">
        <f t="shared" si="3"/>
        <v>0</v>
      </c>
      <c r="AO36" s="23">
        <f t="shared" si="3"/>
        <v>14</v>
      </c>
      <c r="AP36" s="23">
        <f t="shared" ref="AP36:AV36" si="4">SUM(AP23:AP35)</f>
        <v>0</v>
      </c>
      <c r="AQ36" s="23">
        <f t="shared" si="4"/>
        <v>0</v>
      </c>
      <c r="AR36" s="23">
        <f t="shared" si="4"/>
        <v>15</v>
      </c>
      <c r="AS36" s="23">
        <f t="shared" si="4"/>
        <v>0</v>
      </c>
      <c r="AT36" s="23">
        <f t="shared" si="4"/>
        <v>0</v>
      </c>
      <c r="AU36" s="23">
        <f t="shared" si="4"/>
        <v>0</v>
      </c>
      <c r="AV36" s="23">
        <f t="shared" si="4"/>
        <v>2</v>
      </c>
      <c r="AW36" s="23">
        <f>SUM(AW23:AW35)</f>
        <v>745</v>
      </c>
      <c r="AX36" s="23">
        <f>SUM(AX23:AX35)</f>
        <v>2250</v>
      </c>
      <c r="AY36" s="23">
        <f>SUM(AY23:AY35)</f>
        <v>90</v>
      </c>
    </row>
    <row r="37" spans="1:51" ht="15.6" customHeight="1" x14ac:dyDescent="0.25">
      <c r="A37" s="125" t="s">
        <v>86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</row>
    <row r="38" spans="1:51" ht="15.6" customHeight="1" x14ac:dyDescent="0.25">
      <c r="A38" s="126" t="s">
        <v>87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</row>
    <row r="39" spans="1:51" ht="15.6" customHeight="1" x14ac:dyDescent="0.25">
      <c r="A39" s="24">
        <v>23</v>
      </c>
      <c r="B39" s="29" t="s">
        <v>88</v>
      </c>
      <c r="C39" s="28" t="s">
        <v>89</v>
      </c>
      <c r="D39" s="24"/>
      <c r="E39" s="24">
        <v>4</v>
      </c>
      <c r="F39" s="24"/>
      <c r="G39" s="68"/>
      <c r="H39" s="68"/>
      <c r="I39" s="68"/>
      <c r="J39" s="68"/>
      <c r="K39" s="68"/>
      <c r="L39" s="68"/>
      <c r="M39" s="68"/>
      <c r="N39" s="61"/>
      <c r="O39" s="61"/>
      <c r="P39" s="61"/>
      <c r="Q39" s="61"/>
      <c r="R39" s="61"/>
      <c r="S39" s="61"/>
      <c r="T39" s="61"/>
      <c r="U39" s="71"/>
      <c r="V39" s="71"/>
      <c r="W39" s="71"/>
      <c r="X39" s="71"/>
      <c r="Y39" s="71"/>
      <c r="Z39" s="71"/>
      <c r="AA39" s="71"/>
      <c r="AB39" s="17"/>
      <c r="AC39" s="17"/>
      <c r="AD39" s="17"/>
      <c r="AE39" s="17"/>
      <c r="AF39" s="17">
        <v>20</v>
      </c>
      <c r="AG39" s="17"/>
      <c r="AH39" s="17">
        <v>2</v>
      </c>
      <c r="AI39" s="74"/>
      <c r="AJ39" s="74"/>
      <c r="AK39" s="74"/>
      <c r="AL39" s="74"/>
      <c r="AM39" s="74"/>
      <c r="AN39" s="74"/>
      <c r="AO39" s="74"/>
      <c r="AP39" s="71"/>
      <c r="AQ39" s="71"/>
      <c r="AR39" s="71"/>
      <c r="AS39" s="71"/>
      <c r="AT39" s="71"/>
      <c r="AU39" s="71"/>
      <c r="AV39" s="71"/>
      <c r="AW39" s="18">
        <f>SUM(G39:K39,N39:R39,U39:Y39,AB39:AF39,AI39:AM39,AP39:AT39)</f>
        <v>20</v>
      </c>
      <c r="AX39" s="18">
        <v>50</v>
      </c>
      <c r="AY39" s="18">
        <f>SUM(M39,T39,AA39,AH39,AO39,AV39)</f>
        <v>2</v>
      </c>
    </row>
    <row r="40" spans="1:51" ht="15.6" customHeight="1" x14ac:dyDescent="0.25">
      <c r="A40" s="24">
        <v>24</v>
      </c>
      <c r="B40" s="88" t="s">
        <v>90</v>
      </c>
      <c r="C40" s="28" t="s">
        <v>91</v>
      </c>
      <c r="D40" s="24"/>
      <c r="E40" s="24">
        <v>5.6</v>
      </c>
      <c r="F40" s="24"/>
      <c r="G40" s="68"/>
      <c r="H40" s="68"/>
      <c r="I40" s="68"/>
      <c r="J40" s="68"/>
      <c r="K40" s="68"/>
      <c r="L40" s="68"/>
      <c r="M40" s="68"/>
      <c r="N40" s="61"/>
      <c r="O40" s="61"/>
      <c r="P40" s="61"/>
      <c r="Q40" s="61"/>
      <c r="R40" s="61"/>
      <c r="S40" s="61"/>
      <c r="T40" s="61"/>
      <c r="U40" s="71"/>
      <c r="V40" s="71"/>
      <c r="W40" s="71"/>
      <c r="X40" s="71"/>
      <c r="Y40" s="71"/>
      <c r="Z40" s="71"/>
      <c r="AA40" s="71"/>
      <c r="AB40" s="17"/>
      <c r="AC40" s="17"/>
      <c r="AD40" s="17"/>
      <c r="AE40" s="17"/>
      <c r="AF40" s="17"/>
      <c r="AG40" s="17"/>
      <c r="AH40" s="17"/>
      <c r="AI40" s="74"/>
      <c r="AJ40" s="74"/>
      <c r="AK40" s="74"/>
      <c r="AL40" s="74"/>
      <c r="AM40" s="74">
        <v>20</v>
      </c>
      <c r="AN40" s="74"/>
      <c r="AO40" s="74">
        <v>5</v>
      </c>
      <c r="AP40" s="71"/>
      <c r="AQ40" s="71"/>
      <c r="AR40" s="71"/>
      <c r="AS40" s="71"/>
      <c r="AT40" s="95" t="s">
        <v>200</v>
      </c>
      <c r="AU40" s="71"/>
      <c r="AV40" s="71">
        <v>11</v>
      </c>
      <c r="AW40" s="18">
        <v>60</v>
      </c>
      <c r="AX40" s="18">
        <v>400</v>
      </c>
      <c r="AY40" s="18">
        <f>SUM(M40,T40,AA40,AH40,AO40,AV40)</f>
        <v>16</v>
      </c>
    </row>
    <row r="41" spans="1:51" ht="15.6" customHeight="1" x14ac:dyDescent="0.25">
      <c r="A41" s="60"/>
      <c r="B41" s="60"/>
      <c r="C41" s="60"/>
      <c r="D41" s="24"/>
      <c r="E41" s="24"/>
      <c r="F41" s="18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>
        <f>SUM(AF39:AF40)</f>
        <v>20</v>
      </c>
      <c r="AG41" s="62">
        <f t="shared" ref="AG41:AY41" si="5">SUM(AG39:AG40)</f>
        <v>0</v>
      </c>
      <c r="AH41" s="62">
        <f t="shared" si="5"/>
        <v>2</v>
      </c>
      <c r="AI41" s="62">
        <f t="shared" si="5"/>
        <v>0</v>
      </c>
      <c r="AJ41" s="62">
        <f t="shared" si="5"/>
        <v>0</v>
      </c>
      <c r="AK41" s="62">
        <f t="shared" si="5"/>
        <v>0</v>
      </c>
      <c r="AL41" s="62">
        <f t="shared" si="5"/>
        <v>0</v>
      </c>
      <c r="AM41" s="62">
        <f t="shared" si="5"/>
        <v>20</v>
      </c>
      <c r="AN41" s="62">
        <f t="shared" si="5"/>
        <v>0</v>
      </c>
      <c r="AO41" s="62">
        <f t="shared" si="5"/>
        <v>5</v>
      </c>
      <c r="AP41" s="62">
        <f t="shared" si="5"/>
        <v>0</v>
      </c>
      <c r="AQ41" s="62">
        <f t="shared" si="5"/>
        <v>0</v>
      </c>
      <c r="AR41" s="62">
        <f t="shared" si="5"/>
        <v>0</v>
      </c>
      <c r="AS41" s="62">
        <f t="shared" si="5"/>
        <v>0</v>
      </c>
      <c r="AT41" s="62">
        <v>40</v>
      </c>
      <c r="AU41" s="62">
        <f t="shared" si="5"/>
        <v>0</v>
      </c>
      <c r="AV41" s="62">
        <f t="shared" si="5"/>
        <v>11</v>
      </c>
      <c r="AW41" s="62">
        <f>SUM(AW39:AW40)</f>
        <v>80</v>
      </c>
      <c r="AX41" s="62">
        <f t="shared" si="5"/>
        <v>450</v>
      </c>
      <c r="AY41" s="62">
        <f t="shared" si="5"/>
        <v>18</v>
      </c>
    </row>
    <row r="42" spans="1:51" ht="14.45" customHeight="1" x14ac:dyDescent="0.25">
      <c r="A42" s="126" t="s">
        <v>92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</row>
    <row r="43" spans="1:51" ht="15.6" customHeight="1" x14ac:dyDescent="0.25">
      <c r="A43" s="124" t="s">
        <v>93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30"/>
      <c r="AX43" s="30"/>
      <c r="AY43" s="30"/>
    </row>
    <row r="44" spans="1:51" ht="30" x14ac:dyDescent="0.25">
      <c r="A44" s="21">
        <v>25</v>
      </c>
      <c r="B44" s="29" t="s">
        <v>94</v>
      </c>
      <c r="C44" s="28" t="s">
        <v>95</v>
      </c>
      <c r="D44" s="24"/>
      <c r="E44" s="24">
        <v>3</v>
      </c>
      <c r="F44" s="24"/>
      <c r="G44" s="68"/>
      <c r="H44" s="68"/>
      <c r="I44" s="68"/>
      <c r="J44" s="68"/>
      <c r="K44" s="68"/>
      <c r="L44" s="68"/>
      <c r="M44" s="68"/>
      <c r="N44" s="16"/>
      <c r="O44" s="16"/>
      <c r="P44" s="16"/>
      <c r="Q44" s="16"/>
      <c r="R44" s="16"/>
      <c r="S44" s="16"/>
      <c r="T44" s="16"/>
      <c r="U44" s="89" t="s">
        <v>201</v>
      </c>
      <c r="V44" s="71"/>
      <c r="W44" s="71"/>
      <c r="X44" s="71"/>
      <c r="Y44" s="71"/>
      <c r="Z44" s="71"/>
      <c r="AA44" s="71">
        <v>4</v>
      </c>
      <c r="AB44" s="17"/>
      <c r="AC44" s="17"/>
      <c r="AD44" s="17"/>
      <c r="AE44" s="17"/>
      <c r="AF44" s="17"/>
      <c r="AG44" s="17"/>
      <c r="AH44" s="17"/>
      <c r="AI44" s="74"/>
      <c r="AJ44" s="74"/>
      <c r="AK44" s="74"/>
      <c r="AL44" s="74"/>
      <c r="AM44" s="74"/>
      <c r="AN44" s="74"/>
      <c r="AO44" s="74"/>
      <c r="AP44" s="71"/>
      <c r="AQ44" s="71"/>
      <c r="AR44" s="71"/>
      <c r="AS44" s="71"/>
      <c r="AT44" s="71"/>
      <c r="AU44" s="71"/>
      <c r="AV44" s="71"/>
      <c r="AW44" s="18">
        <v>20</v>
      </c>
      <c r="AX44" s="18">
        <v>100</v>
      </c>
      <c r="AY44" s="18">
        <f t="shared" ref="AY44:AY49" si="6">SUM(M44,T44,AA44,AH44,AO44,AV44)</f>
        <v>4</v>
      </c>
    </row>
    <row r="45" spans="1:51" ht="15.75" x14ac:dyDescent="0.25">
      <c r="A45" s="21">
        <v>26</v>
      </c>
      <c r="B45" s="29" t="s">
        <v>96</v>
      </c>
      <c r="C45" s="28" t="s">
        <v>97</v>
      </c>
      <c r="D45" s="24">
        <v>4</v>
      </c>
      <c r="E45" s="24">
        <v>3.4</v>
      </c>
      <c r="F45" s="24"/>
      <c r="G45" s="68"/>
      <c r="H45" s="68"/>
      <c r="I45" s="68"/>
      <c r="J45" s="68"/>
      <c r="K45" s="68"/>
      <c r="L45" s="68"/>
      <c r="M45" s="68"/>
      <c r="N45" s="16"/>
      <c r="O45" s="16"/>
      <c r="P45" s="16"/>
      <c r="Q45" s="16"/>
      <c r="R45" s="16"/>
      <c r="S45" s="16"/>
      <c r="T45" s="16"/>
      <c r="U45" s="82" t="s">
        <v>195</v>
      </c>
      <c r="V45" s="71">
        <v>30</v>
      </c>
      <c r="W45" s="71"/>
      <c r="X45" s="71"/>
      <c r="Y45" s="71"/>
      <c r="Z45" s="71"/>
      <c r="AA45" s="71">
        <v>5</v>
      </c>
      <c r="AB45" s="17"/>
      <c r="AC45" s="83" t="s">
        <v>193</v>
      </c>
      <c r="AD45" s="17"/>
      <c r="AE45" s="17"/>
      <c r="AF45" s="17"/>
      <c r="AG45" s="17"/>
      <c r="AH45" s="17">
        <v>3</v>
      </c>
      <c r="AI45" s="74"/>
      <c r="AJ45" s="74"/>
      <c r="AK45" s="74"/>
      <c r="AL45" s="74"/>
      <c r="AM45" s="74"/>
      <c r="AN45" s="74"/>
      <c r="AO45" s="74"/>
      <c r="AP45" s="71"/>
      <c r="AQ45" s="71"/>
      <c r="AR45" s="71"/>
      <c r="AS45" s="71"/>
      <c r="AT45" s="71"/>
      <c r="AU45" s="71"/>
      <c r="AV45" s="71"/>
      <c r="AW45" s="18">
        <v>80</v>
      </c>
      <c r="AX45" s="18">
        <v>200</v>
      </c>
      <c r="AY45" s="18">
        <f t="shared" si="6"/>
        <v>8</v>
      </c>
    </row>
    <row r="46" spans="1:51" ht="18" customHeight="1" x14ac:dyDescent="0.25">
      <c r="A46" s="21">
        <v>27</v>
      </c>
      <c r="B46" s="29" t="s">
        <v>98</v>
      </c>
      <c r="C46" s="28" t="s">
        <v>99</v>
      </c>
      <c r="D46" s="24">
        <v>6</v>
      </c>
      <c r="E46" s="24">
        <v>4.5</v>
      </c>
      <c r="F46" s="24"/>
      <c r="G46" s="68"/>
      <c r="H46" s="68"/>
      <c r="I46" s="68"/>
      <c r="J46" s="68"/>
      <c r="K46" s="68"/>
      <c r="L46" s="68"/>
      <c r="M46" s="68"/>
      <c r="N46" s="16"/>
      <c r="O46" s="16"/>
      <c r="P46" s="16"/>
      <c r="Q46" s="16"/>
      <c r="R46" s="16"/>
      <c r="S46" s="16"/>
      <c r="T46" s="16"/>
      <c r="U46" s="71"/>
      <c r="V46" s="71"/>
      <c r="W46" s="71"/>
      <c r="X46" s="71"/>
      <c r="Y46" s="71"/>
      <c r="Z46" s="71"/>
      <c r="AA46" s="71"/>
      <c r="AB46" s="17"/>
      <c r="AC46" s="91" t="s">
        <v>199</v>
      </c>
      <c r="AD46" s="17"/>
      <c r="AE46" s="17"/>
      <c r="AF46" s="17"/>
      <c r="AG46" s="17"/>
      <c r="AH46" s="17">
        <v>3</v>
      </c>
      <c r="AI46" s="74"/>
      <c r="AJ46" s="84" t="s">
        <v>195</v>
      </c>
      <c r="AK46" s="74"/>
      <c r="AL46" s="74"/>
      <c r="AM46" s="74"/>
      <c r="AN46" s="74"/>
      <c r="AO46" s="74">
        <v>2</v>
      </c>
      <c r="AP46" s="71"/>
      <c r="AQ46" s="89" t="s">
        <v>193</v>
      </c>
      <c r="AR46" s="71"/>
      <c r="AS46" s="71"/>
      <c r="AT46" s="71"/>
      <c r="AU46" s="71"/>
      <c r="AV46" s="71">
        <v>6</v>
      </c>
      <c r="AW46" s="18">
        <v>80</v>
      </c>
      <c r="AX46" s="18">
        <v>275</v>
      </c>
      <c r="AY46" s="18">
        <f t="shared" si="6"/>
        <v>11</v>
      </c>
    </row>
    <row r="47" spans="1:51" ht="15.75" x14ac:dyDescent="0.25">
      <c r="A47" s="21">
        <v>28</v>
      </c>
      <c r="B47" s="29" t="s">
        <v>100</v>
      </c>
      <c r="C47" s="28" t="s">
        <v>101</v>
      </c>
      <c r="D47" s="24"/>
      <c r="E47" s="24">
        <v>4</v>
      </c>
      <c r="F47" s="24"/>
      <c r="G47" s="68"/>
      <c r="H47" s="68"/>
      <c r="I47" s="68"/>
      <c r="J47" s="68"/>
      <c r="K47" s="68"/>
      <c r="L47" s="68"/>
      <c r="M47" s="68"/>
      <c r="N47" s="16"/>
      <c r="O47" s="16"/>
      <c r="P47" s="16"/>
      <c r="Q47" s="16"/>
      <c r="R47" s="16"/>
      <c r="S47" s="16"/>
      <c r="T47" s="16"/>
      <c r="U47" s="71"/>
      <c r="V47" s="71"/>
      <c r="W47" s="71"/>
      <c r="X47" s="71"/>
      <c r="Y47" s="71"/>
      <c r="Z47" s="71"/>
      <c r="AA47" s="71"/>
      <c r="AB47" s="17"/>
      <c r="AC47" s="17">
        <v>20</v>
      </c>
      <c r="AD47" s="17"/>
      <c r="AE47" s="17"/>
      <c r="AF47" s="17"/>
      <c r="AG47" s="17"/>
      <c r="AH47" s="17">
        <v>4</v>
      </c>
      <c r="AI47" s="74"/>
      <c r="AJ47" s="74">
        <v>10</v>
      </c>
      <c r="AK47" s="74"/>
      <c r="AL47" s="74"/>
      <c r="AM47" s="74"/>
      <c r="AN47" s="74"/>
      <c r="AO47" s="74">
        <v>1</v>
      </c>
      <c r="AP47" s="71"/>
      <c r="AQ47" s="71"/>
      <c r="AR47" s="71"/>
      <c r="AS47" s="71"/>
      <c r="AT47" s="71"/>
      <c r="AU47" s="71"/>
      <c r="AV47" s="71"/>
      <c r="AW47" s="18">
        <f>SUM(G47:K47,N47:R47,U47:Y47,AB47:AF47,AI47:AM47,AP47:AT47)</f>
        <v>30</v>
      </c>
      <c r="AX47" s="18">
        <v>125</v>
      </c>
      <c r="AY47" s="18">
        <f t="shared" si="6"/>
        <v>5</v>
      </c>
    </row>
    <row r="48" spans="1:51" ht="15.75" x14ac:dyDescent="0.25">
      <c r="A48" s="21">
        <v>29</v>
      </c>
      <c r="B48" s="29" t="s">
        <v>102</v>
      </c>
      <c r="C48" s="28" t="s">
        <v>103</v>
      </c>
      <c r="D48" s="24"/>
      <c r="E48" s="24">
        <v>3</v>
      </c>
      <c r="F48" s="24"/>
      <c r="G48" s="68"/>
      <c r="H48" s="68"/>
      <c r="I48" s="68"/>
      <c r="J48" s="68"/>
      <c r="K48" s="68"/>
      <c r="L48" s="68"/>
      <c r="M48" s="68"/>
      <c r="N48" s="16"/>
      <c r="O48" s="16"/>
      <c r="P48" s="16"/>
      <c r="Q48" s="16"/>
      <c r="R48" s="16"/>
      <c r="S48" s="16"/>
      <c r="T48" s="16"/>
      <c r="U48" s="71"/>
      <c r="V48" s="71">
        <v>30</v>
      </c>
      <c r="W48" s="71"/>
      <c r="X48" s="71"/>
      <c r="Y48" s="71"/>
      <c r="Z48" s="71"/>
      <c r="AA48" s="71">
        <v>3</v>
      </c>
      <c r="AB48" s="17"/>
      <c r="AC48" s="17"/>
      <c r="AD48" s="17"/>
      <c r="AE48" s="17"/>
      <c r="AF48" s="17"/>
      <c r="AG48" s="17"/>
      <c r="AH48" s="17"/>
      <c r="AI48" s="74"/>
      <c r="AJ48" s="74"/>
      <c r="AK48" s="74"/>
      <c r="AL48" s="74"/>
      <c r="AM48" s="74"/>
      <c r="AN48" s="74"/>
      <c r="AO48" s="74"/>
      <c r="AP48" s="71"/>
      <c r="AQ48" s="71"/>
      <c r="AR48" s="71"/>
      <c r="AS48" s="71"/>
      <c r="AT48" s="71"/>
      <c r="AU48" s="71"/>
      <c r="AV48" s="71"/>
      <c r="AW48" s="18">
        <f>SUM(G48:K48,N48:R48,U48:Y48,AB48:AF48,AI48:AM48,AP48:AT48)</f>
        <v>30</v>
      </c>
      <c r="AX48" s="18">
        <v>75</v>
      </c>
      <c r="AY48" s="18">
        <f t="shared" si="6"/>
        <v>3</v>
      </c>
    </row>
    <row r="49" spans="1:51" ht="15.75" x14ac:dyDescent="0.25">
      <c r="A49" s="21">
        <v>30</v>
      </c>
      <c r="B49" s="29" t="s">
        <v>104</v>
      </c>
      <c r="C49" s="28" t="s">
        <v>105</v>
      </c>
      <c r="D49" s="24"/>
      <c r="E49" s="24">
        <v>6</v>
      </c>
      <c r="F49" s="24"/>
      <c r="G49" s="68"/>
      <c r="H49" s="68"/>
      <c r="I49" s="68"/>
      <c r="J49" s="68"/>
      <c r="K49" s="68"/>
      <c r="L49" s="68"/>
      <c r="M49" s="68"/>
      <c r="N49" s="16"/>
      <c r="O49" s="16"/>
      <c r="P49" s="16"/>
      <c r="Q49" s="16"/>
      <c r="R49" s="16"/>
      <c r="S49" s="16"/>
      <c r="T49" s="16"/>
      <c r="U49" s="71"/>
      <c r="V49" s="71"/>
      <c r="W49" s="71"/>
      <c r="X49" s="71"/>
      <c r="Y49" s="71"/>
      <c r="Z49" s="71"/>
      <c r="AA49" s="71"/>
      <c r="AB49" s="17"/>
      <c r="AC49" s="17"/>
      <c r="AD49" s="17"/>
      <c r="AE49" s="17"/>
      <c r="AF49" s="17"/>
      <c r="AG49" s="17"/>
      <c r="AH49" s="17"/>
      <c r="AI49" s="74"/>
      <c r="AJ49" s="74"/>
      <c r="AK49" s="74"/>
      <c r="AL49" s="74"/>
      <c r="AM49" s="74"/>
      <c r="AN49" s="74"/>
      <c r="AO49" s="74"/>
      <c r="AP49" s="71"/>
      <c r="AQ49" s="71">
        <v>20</v>
      </c>
      <c r="AR49" s="71"/>
      <c r="AS49" s="71"/>
      <c r="AT49" s="71"/>
      <c r="AU49" s="71"/>
      <c r="AV49" s="71">
        <v>4</v>
      </c>
      <c r="AW49" s="18">
        <v>20</v>
      </c>
      <c r="AX49" s="18">
        <v>100</v>
      </c>
      <c r="AY49" s="18">
        <f t="shared" si="6"/>
        <v>4</v>
      </c>
    </row>
    <row r="50" spans="1:51" ht="15" customHeight="1" x14ac:dyDescent="0.25">
      <c r="A50" s="123" t="s">
        <v>55</v>
      </c>
      <c r="B50" s="123"/>
      <c r="C50" s="123"/>
      <c r="D50" s="24"/>
      <c r="E50" s="24"/>
      <c r="F50" s="18"/>
      <c r="G50" s="23">
        <f t="shared" ref="G50:AY50" si="7">SUM(G44:G49)</f>
        <v>0</v>
      </c>
      <c r="H50" s="23">
        <f t="shared" si="7"/>
        <v>0</v>
      </c>
      <c r="I50" s="23">
        <f t="shared" si="7"/>
        <v>0</v>
      </c>
      <c r="J50" s="23">
        <f t="shared" si="7"/>
        <v>0</v>
      </c>
      <c r="K50" s="23">
        <f t="shared" si="7"/>
        <v>0</v>
      </c>
      <c r="L50" s="23">
        <f t="shared" si="7"/>
        <v>0</v>
      </c>
      <c r="M50" s="23">
        <f t="shared" si="7"/>
        <v>0</v>
      </c>
      <c r="N50" s="23">
        <f t="shared" si="7"/>
        <v>0</v>
      </c>
      <c r="O50" s="23">
        <f t="shared" si="7"/>
        <v>0</v>
      </c>
      <c r="P50" s="23">
        <f t="shared" si="7"/>
        <v>0</v>
      </c>
      <c r="Q50" s="23">
        <f t="shared" si="7"/>
        <v>0</v>
      </c>
      <c r="R50" s="23">
        <f t="shared" si="7"/>
        <v>0</v>
      </c>
      <c r="S50" s="23">
        <f t="shared" si="7"/>
        <v>0</v>
      </c>
      <c r="T50" s="23">
        <f t="shared" si="7"/>
        <v>0</v>
      </c>
      <c r="U50" s="23">
        <v>40</v>
      </c>
      <c r="V50" s="23">
        <f t="shared" si="7"/>
        <v>60</v>
      </c>
      <c r="W50" s="23">
        <f t="shared" si="7"/>
        <v>0</v>
      </c>
      <c r="X50" s="23">
        <f t="shared" si="7"/>
        <v>0</v>
      </c>
      <c r="Y50" s="23">
        <f t="shared" si="7"/>
        <v>0</v>
      </c>
      <c r="Z50" s="23">
        <f t="shared" si="7"/>
        <v>0</v>
      </c>
      <c r="AA50" s="23">
        <f t="shared" si="7"/>
        <v>12</v>
      </c>
      <c r="AB50" s="23">
        <f t="shared" si="7"/>
        <v>0</v>
      </c>
      <c r="AC50" s="23">
        <v>80</v>
      </c>
      <c r="AD50" s="23">
        <f t="shared" si="7"/>
        <v>0</v>
      </c>
      <c r="AE50" s="23">
        <f t="shared" si="7"/>
        <v>0</v>
      </c>
      <c r="AF50" s="23">
        <f t="shared" si="7"/>
        <v>0</v>
      </c>
      <c r="AG50" s="23">
        <f t="shared" si="7"/>
        <v>0</v>
      </c>
      <c r="AH50" s="23">
        <f t="shared" si="7"/>
        <v>10</v>
      </c>
      <c r="AI50" s="23">
        <f t="shared" si="7"/>
        <v>0</v>
      </c>
      <c r="AJ50" s="23">
        <v>30</v>
      </c>
      <c r="AK50" s="23">
        <f t="shared" si="7"/>
        <v>0</v>
      </c>
      <c r="AL50" s="23">
        <f t="shared" si="7"/>
        <v>0</v>
      </c>
      <c r="AM50" s="23">
        <f t="shared" si="7"/>
        <v>0</v>
      </c>
      <c r="AN50" s="23">
        <f t="shared" si="7"/>
        <v>0</v>
      </c>
      <c r="AO50" s="23">
        <f t="shared" si="7"/>
        <v>3</v>
      </c>
      <c r="AP50" s="23">
        <f t="shared" si="7"/>
        <v>0</v>
      </c>
      <c r="AQ50" s="23">
        <v>50</v>
      </c>
      <c r="AR50" s="23">
        <f t="shared" si="7"/>
        <v>0</v>
      </c>
      <c r="AS50" s="23">
        <f t="shared" si="7"/>
        <v>0</v>
      </c>
      <c r="AT50" s="23">
        <f t="shared" si="7"/>
        <v>0</v>
      </c>
      <c r="AU50" s="23">
        <f t="shared" si="7"/>
        <v>0</v>
      </c>
      <c r="AV50" s="23">
        <f t="shared" si="7"/>
        <v>10</v>
      </c>
      <c r="AW50" s="23">
        <f t="shared" si="7"/>
        <v>260</v>
      </c>
      <c r="AX50" s="23">
        <f t="shared" si="7"/>
        <v>875</v>
      </c>
      <c r="AY50" s="23">
        <f t="shared" si="7"/>
        <v>35</v>
      </c>
    </row>
    <row r="51" spans="1:51" ht="15.6" customHeight="1" x14ac:dyDescent="0.25">
      <c r="A51" s="124" t="s">
        <v>106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</row>
    <row r="52" spans="1:51" ht="15.75" x14ac:dyDescent="0.25">
      <c r="A52" s="21">
        <v>31</v>
      </c>
      <c r="B52" s="31" t="s">
        <v>107</v>
      </c>
      <c r="C52" s="10" t="s">
        <v>108</v>
      </c>
      <c r="D52" s="24">
        <v>3</v>
      </c>
      <c r="E52" s="24">
        <v>3</v>
      </c>
      <c r="F52" s="24"/>
      <c r="G52" s="68"/>
      <c r="H52" s="68"/>
      <c r="I52" s="68"/>
      <c r="J52" s="68"/>
      <c r="K52" s="68"/>
      <c r="L52" s="68"/>
      <c r="M52" s="68"/>
      <c r="N52" s="16"/>
      <c r="O52" s="16"/>
      <c r="P52" s="16"/>
      <c r="Q52" s="16"/>
      <c r="R52" s="16"/>
      <c r="S52" s="16"/>
      <c r="T52" s="16"/>
      <c r="U52" s="71">
        <v>10</v>
      </c>
      <c r="V52" s="71">
        <v>15</v>
      </c>
      <c r="W52" s="71"/>
      <c r="X52" s="71"/>
      <c r="Y52" s="71"/>
      <c r="Z52" s="71">
        <v>5</v>
      </c>
      <c r="AA52" s="71">
        <v>2</v>
      </c>
      <c r="AB52" s="17"/>
      <c r="AC52" s="17"/>
      <c r="AD52" s="17"/>
      <c r="AE52" s="17"/>
      <c r="AF52" s="17"/>
      <c r="AG52" s="17"/>
      <c r="AH52" s="17"/>
      <c r="AI52" s="74"/>
      <c r="AJ52" s="74"/>
      <c r="AK52" s="74"/>
      <c r="AL52" s="74"/>
      <c r="AM52" s="74"/>
      <c r="AN52" s="74"/>
      <c r="AO52" s="74"/>
      <c r="AP52" s="71"/>
      <c r="AQ52" s="71"/>
      <c r="AR52" s="71"/>
      <c r="AS52" s="71"/>
      <c r="AT52" s="71"/>
      <c r="AU52" s="71"/>
      <c r="AV52" s="71"/>
      <c r="AW52" s="18">
        <f t="shared" ref="AW52:AW58" si="8">SUM(G52:K52,N52:R52,U52:Y52,AB52:AF52,AI52:AM52,AP52:AT52)</f>
        <v>25</v>
      </c>
      <c r="AX52" s="18">
        <v>50</v>
      </c>
      <c r="AY52" s="18">
        <f t="shared" ref="AY52:AY59" si="9">SUM(M52,T52,AA52,AH52,AO52,AV52)</f>
        <v>2</v>
      </c>
    </row>
    <row r="53" spans="1:51" ht="15.75" x14ac:dyDescent="0.25">
      <c r="A53" s="21">
        <v>32</v>
      </c>
      <c r="B53" s="31" t="s">
        <v>109</v>
      </c>
      <c r="C53" s="10" t="s">
        <v>110</v>
      </c>
      <c r="D53" s="24"/>
      <c r="E53" s="24">
        <v>3</v>
      </c>
      <c r="F53" s="24"/>
      <c r="G53" s="68"/>
      <c r="H53" s="68"/>
      <c r="I53" s="68"/>
      <c r="J53" s="68"/>
      <c r="K53" s="68"/>
      <c r="L53" s="68"/>
      <c r="M53" s="68"/>
      <c r="N53" s="16"/>
      <c r="O53" s="16"/>
      <c r="P53" s="16"/>
      <c r="Q53" s="16"/>
      <c r="R53" s="16"/>
      <c r="S53" s="16"/>
      <c r="T53" s="16"/>
      <c r="U53" s="71">
        <v>10</v>
      </c>
      <c r="V53" s="71">
        <v>15</v>
      </c>
      <c r="W53" s="71"/>
      <c r="X53" s="71"/>
      <c r="Y53" s="71"/>
      <c r="Z53" s="71">
        <v>5</v>
      </c>
      <c r="AA53" s="71">
        <v>2</v>
      </c>
      <c r="AB53" s="17"/>
      <c r="AC53" s="17"/>
      <c r="AD53" s="17"/>
      <c r="AE53" s="17"/>
      <c r="AF53" s="17"/>
      <c r="AG53" s="17"/>
      <c r="AH53" s="17"/>
      <c r="AI53" s="74"/>
      <c r="AJ53" s="74"/>
      <c r="AK53" s="74"/>
      <c r="AL53" s="74"/>
      <c r="AM53" s="74"/>
      <c r="AN53" s="74"/>
      <c r="AO53" s="74"/>
      <c r="AP53" s="71"/>
      <c r="AQ53" s="71"/>
      <c r="AR53" s="71"/>
      <c r="AS53" s="71"/>
      <c r="AT53" s="71"/>
      <c r="AU53" s="71"/>
      <c r="AV53" s="71"/>
      <c r="AW53" s="18">
        <f t="shared" si="8"/>
        <v>25</v>
      </c>
      <c r="AX53" s="18">
        <v>50</v>
      </c>
      <c r="AY53" s="18">
        <f t="shared" si="9"/>
        <v>2</v>
      </c>
    </row>
    <row r="54" spans="1:51" ht="30" x14ac:dyDescent="0.25">
      <c r="A54" s="21">
        <v>33</v>
      </c>
      <c r="B54" s="31" t="s">
        <v>111</v>
      </c>
      <c r="C54" s="10" t="s">
        <v>112</v>
      </c>
      <c r="D54" s="24"/>
      <c r="E54" s="24">
        <v>3</v>
      </c>
      <c r="F54" s="24"/>
      <c r="G54" s="68"/>
      <c r="H54" s="68"/>
      <c r="I54" s="68"/>
      <c r="J54" s="68"/>
      <c r="K54" s="68"/>
      <c r="L54" s="68"/>
      <c r="M54" s="68"/>
      <c r="N54" s="16"/>
      <c r="O54" s="16"/>
      <c r="P54" s="16"/>
      <c r="Q54" s="16"/>
      <c r="R54" s="16"/>
      <c r="S54" s="16"/>
      <c r="T54" s="16"/>
      <c r="U54" s="71">
        <v>10</v>
      </c>
      <c r="V54" s="71">
        <v>15</v>
      </c>
      <c r="W54" s="71"/>
      <c r="X54" s="71"/>
      <c r="Y54" s="71"/>
      <c r="Z54" s="71">
        <v>5</v>
      </c>
      <c r="AA54" s="71">
        <v>2</v>
      </c>
      <c r="AB54" s="17"/>
      <c r="AC54" s="17"/>
      <c r="AD54" s="17"/>
      <c r="AE54" s="17"/>
      <c r="AF54" s="17"/>
      <c r="AG54" s="17"/>
      <c r="AH54" s="17"/>
      <c r="AI54" s="74"/>
      <c r="AJ54" s="74"/>
      <c r="AK54" s="74"/>
      <c r="AL54" s="74"/>
      <c r="AM54" s="74"/>
      <c r="AN54" s="74"/>
      <c r="AO54" s="74"/>
      <c r="AP54" s="71"/>
      <c r="AQ54" s="71"/>
      <c r="AR54" s="71"/>
      <c r="AS54" s="71"/>
      <c r="AT54" s="71"/>
      <c r="AU54" s="71"/>
      <c r="AV54" s="71"/>
      <c r="AW54" s="18">
        <f t="shared" si="8"/>
        <v>25</v>
      </c>
      <c r="AX54" s="18">
        <v>50</v>
      </c>
      <c r="AY54" s="18">
        <f t="shared" si="9"/>
        <v>2</v>
      </c>
    </row>
    <row r="55" spans="1:51" ht="30" x14ac:dyDescent="0.25">
      <c r="A55" s="21">
        <v>34</v>
      </c>
      <c r="B55" s="31" t="s">
        <v>113</v>
      </c>
      <c r="C55" s="10" t="s">
        <v>114</v>
      </c>
      <c r="D55" s="24">
        <v>3</v>
      </c>
      <c r="E55" s="24">
        <v>3</v>
      </c>
      <c r="F55" s="24"/>
      <c r="G55" s="68"/>
      <c r="H55" s="68"/>
      <c r="I55" s="68"/>
      <c r="J55" s="68"/>
      <c r="K55" s="68"/>
      <c r="L55" s="68"/>
      <c r="M55" s="68"/>
      <c r="N55" s="16"/>
      <c r="O55" s="16"/>
      <c r="P55" s="16"/>
      <c r="Q55" s="16"/>
      <c r="R55" s="16"/>
      <c r="S55" s="16"/>
      <c r="T55" s="16"/>
      <c r="U55" s="71">
        <v>10</v>
      </c>
      <c r="V55" s="71">
        <v>15</v>
      </c>
      <c r="W55" s="71"/>
      <c r="X55" s="71"/>
      <c r="Y55" s="71"/>
      <c r="Z55" s="71">
        <v>5</v>
      </c>
      <c r="AA55" s="71">
        <v>2</v>
      </c>
      <c r="AB55" s="17"/>
      <c r="AC55" s="17"/>
      <c r="AD55" s="17"/>
      <c r="AE55" s="17"/>
      <c r="AF55" s="17"/>
      <c r="AG55" s="17"/>
      <c r="AH55" s="17"/>
      <c r="AI55" s="74"/>
      <c r="AJ55" s="74"/>
      <c r="AK55" s="74"/>
      <c r="AL55" s="74"/>
      <c r="AM55" s="74"/>
      <c r="AN55" s="74"/>
      <c r="AO55" s="74"/>
      <c r="AP55" s="71"/>
      <c r="AQ55" s="71"/>
      <c r="AR55" s="71"/>
      <c r="AS55" s="71"/>
      <c r="AT55" s="71"/>
      <c r="AU55" s="71"/>
      <c r="AV55" s="71"/>
      <c r="AW55" s="18">
        <f t="shared" si="8"/>
        <v>25</v>
      </c>
      <c r="AX55" s="18">
        <v>50</v>
      </c>
      <c r="AY55" s="18">
        <f t="shared" si="9"/>
        <v>2</v>
      </c>
    </row>
    <row r="56" spans="1:51" ht="30" x14ac:dyDescent="0.25">
      <c r="A56" s="21">
        <v>35</v>
      </c>
      <c r="B56" s="32" t="s">
        <v>115</v>
      </c>
      <c r="C56" s="10" t="s">
        <v>116</v>
      </c>
      <c r="D56" s="24"/>
      <c r="E56" s="24">
        <v>3</v>
      </c>
      <c r="F56" s="24"/>
      <c r="G56" s="68"/>
      <c r="H56" s="68"/>
      <c r="I56" s="68"/>
      <c r="J56" s="68"/>
      <c r="K56" s="68"/>
      <c r="L56" s="68"/>
      <c r="M56" s="68"/>
      <c r="N56" s="16"/>
      <c r="O56" s="16"/>
      <c r="P56" s="16"/>
      <c r="Q56" s="16"/>
      <c r="R56" s="16"/>
      <c r="S56" s="16"/>
      <c r="T56" s="16"/>
      <c r="U56" s="71"/>
      <c r="V56" s="71">
        <v>30</v>
      </c>
      <c r="W56" s="71"/>
      <c r="X56" s="71"/>
      <c r="Y56" s="71"/>
      <c r="Z56" s="71"/>
      <c r="AA56" s="71">
        <v>2</v>
      </c>
      <c r="AB56" s="17"/>
      <c r="AC56" s="17"/>
      <c r="AD56" s="17"/>
      <c r="AE56" s="17"/>
      <c r="AF56" s="17"/>
      <c r="AG56" s="17"/>
      <c r="AH56" s="17"/>
      <c r="AI56" s="74"/>
      <c r="AJ56" s="74"/>
      <c r="AK56" s="74"/>
      <c r="AL56" s="74"/>
      <c r="AM56" s="74"/>
      <c r="AN56" s="74"/>
      <c r="AO56" s="74"/>
      <c r="AP56" s="71"/>
      <c r="AQ56" s="71"/>
      <c r="AR56" s="71"/>
      <c r="AS56" s="71"/>
      <c r="AT56" s="71"/>
      <c r="AU56" s="71"/>
      <c r="AV56" s="71"/>
      <c r="AW56" s="18">
        <v>30</v>
      </c>
      <c r="AX56" s="18">
        <v>50</v>
      </c>
      <c r="AY56" s="18">
        <f t="shared" si="9"/>
        <v>2</v>
      </c>
    </row>
    <row r="57" spans="1:51" ht="15.75" x14ac:dyDescent="0.25">
      <c r="A57" s="21">
        <v>36</v>
      </c>
      <c r="B57" s="33" t="s">
        <v>117</v>
      </c>
      <c r="C57" s="10" t="s">
        <v>118</v>
      </c>
      <c r="D57" s="24">
        <v>3</v>
      </c>
      <c r="E57" s="24">
        <v>3</v>
      </c>
      <c r="F57" s="24"/>
      <c r="G57" s="68"/>
      <c r="H57" s="68"/>
      <c r="I57" s="68"/>
      <c r="J57" s="68"/>
      <c r="K57" s="68"/>
      <c r="L57" s="68"/>
      <c r="M57" s="68"/>
      <c r="N57" s="16"/>
      <c r="O57" s="16"/>
      <c r="P57" s="16"/>
      <c r="Q57" s="16"/>
      <c r="R57" s="16"/>
      <c r="S57" s="16"/>
      <c r="T57" s="16"/>
      <c r="U57" s="71">
        <v>10</v>
      </c>
      <c r="V57" s="71">
        <v>15</v>
      </c>
      <c r="W57" s="71"/>
      <c r="X57" s="71"/>
      <c r="Y57" s="71"/>
      <c r="Z57" s="71"/>
      <c r="AA57" s="71">
        <v>2</v>
      </c>
      <c r="AB57" s="17"/>
      <c r="AC57" s="17"/>
      <c r="AD57" s="17"/>
      <c r="AE57" s="17"/>
      <c r="AF57" s="17"/>
      <c r="AG57" s="17"/>
      <c r="AH57" s="17"/>
      <c r="AI57" s="74"/>
      <c r="AJ57" s="74"/>
      <c r="AK57" s="74"/>
      <c r="AL57" s="74"/>
      <c r="AM57" s="74"/>
      <c r="AN57" s="74"/>
      <c r="AO57" s="74"/>
      <c r="AP57" s="71"/>
      <c r="AQ57" s="71"/>
      <c r="AR57" s="71"/>
      <c r="AS57" s="71"/>
      <c r="AT57" s="71"/>
      <c r="AU57" s="71"/>
      <c r="AV57" s="71"/>
      <c r="AW57" s="18">
        <f t="shared" si="8"/>
        <v>25</v>
      </c>
      <c r="AX57" s="18">
        <v>50</v>
      </c>
      <c r="AY57" s="18">
        <f t="shared" si="9"/>
        <v>2</v>
      </c>
    </row>
    <row r="58" spans="1:51" ht="15.75" x14ac:dyDescent="0.25">
      <c r="A58" s="21">
        <v>37</v>
      </c>
      <c r="B58" s="34" t="s">
        <v>119</v>
      </c>
      <c r="C58" s="10" t="s">
        <v>120</v>
      </c>
      <c r="D58" s="24"/>
      <c r="E58" s="24">
        <v>4</v>
      </c>
      <c r="F58" s="24"/>
      <c r="G58" s="68"/>
      <c r="H58" s="68"/>
      <c r="I58" s="68"/>
      <c r="J58" s="68"/>
      <c r="K58" s="68"/>
      <c r="L58" s="68"/>
      <c r="M58" s="68"/>
      <c r="N58" s="16"/>
      <c r="O58" s="16"/>
      <c r="P58" s="16"/>
      <c r="Q58" s="16"/>
      <c r="R58" s="16"/>
      <c r="S58" s="16"/>
      <c r="T58" s="16"/>
      <c r="U58" s="71"/>
      <c r="V58" s="71"/>
      <c r="W58" s="71"/>
      <c r="X58" s="71"/>
      <c r="Y58" s="71"/>
      <c r="Z58" s="71"/>
      <c r="AA58" s="71"/>
      <c r="AB58" s="17">
        <v>10</v>
      </c>
      <c r="AC58" s="17">
        <v>10</v>
      </c>
      <c r="AD58" s="17"/>
      <c r="AE58" s="17"/>
      <c r="AF58" s="17"/>
      <c r="AG58" s="17">
        <v>10</v>
      </c>
      <c r="AH58" s="17">
        <v>2</v>
      </c>
      <c r="AI58" s="74"/>
      <c r="AJ58" s="74"/>
      <c r="AK58" s="74"/>
      <c r="AL58" s="74"/>
      <c r="AM58" s="74"/>
      <c r="AN58" s="74"/>
      <c r="AO58" s="74"/>
      <c r="AP58" s="71"/>
      <c r="AQ58" s="71"/>
      <c r="AR58" s="71"/>
      <c r="AS58" s="71"/>
      <c r="AT58" s="71"/>
      <c r="AU58" s="71"/>
      <c r="AV58" s="71"/>
      <c r="AW58" s="18">
        <f t="shared" si="8"/>
        <v>20</v>
      </c>
      <c r="AX58" s="18">
        <v>50</v>
      </c>
      <c r="AY58" s="18">
        <f t="shared" si="9"/>
        <v>2</v>
      </c>
    </row>
    <row r="59" spans="1:51" ht="30" x14ac:dyDescent="0.25">
      <c r="A59" s="21">
        <v>38</v>
      </c>
      <c r="B59" s="34" t="s">
        <v>121</v>
      </c>
      <c r="C59" s="10" t="s">
        <v>122</v>
      </c>
      <c r="D59" s="24"/>
      <c r="E59" s="24">
        <v>4</v>
      </c>
      <c r="F59" s="24"/>
      <c r="G59" s="68"/>
      <c r="H59" s="68"/>
      <c r="I59" s="68"/>
      <c r="J59" s="68"/>
      <c r="K59" s="68"/>
      <c r="L59" s="68"/>
      <c r="M59" s="68"/>
      <c r="N59" s="16"/>
      <c r="O59" s="16"/>
      <c r="P59" s="16"/>
      <c r="Q59" s="16"/>
      <c r="R59" s="16"/>
      <c r="S59" s="16"/>
      <c r="T59" s="16"/>
      <c r="U59" s="71"/>
      <c r="V59" s="71"/>
      <c r="W59" s="71"/>
      <c r="X59" s="71"/>
      <c r="Y59" s="71"/>
      <c r="Z59" s="71"/>
      <c r="AA59" s="71"/>
      <c r="AB59" s="17">
        <v>10</v>
      </c>
      <c r="AC59" s="17"/>
      <c r="AD59" s="17"/>
      <c r="AE59" s="17"/>
      <c r="AF59" s="17"/>
      <c r="AG59" s="17"/>
      <c r="AH59" s="17">
        <v>1</v>
      </c>
      <c r="AI59" s="74"/>
      <c r="AJ59" s="74"/>
      <c r="AK59" s="74"/>
      <c r="AL59" s="74"/>
      <c r="AM59" s="74"/>
      <c r="AN59" s="74"/>
      <c r="AO59" s="74"/>
      <c r="AP59" s="71"/>
      <c r="AQ59" s="71"/>
      <c r="AR59" s="71"/>
      <c r="AS59" s="71"/>
      <c r="AT59" s="71"/>
      <c r="AU59" s="71"/>
      <c r="AV59" s="71"/>
      <c r="AW59" s="18">
        <v>10</v>
      </c>
      <c r="AX59" s="18">
        <v>25</v>
      </c>
      <c r="AY59" s="18">
        <f t="shared" si="9"/>
        <v>1</v>
      </c>
    </row>
    <row r="60" spans="1:51" ht="15.75" x14ac:dyDescent="0.25">
      <c r="A60" s="21">
        <v>39</v>
      </c>
      <c r="B60" s="35" t="s">
        <v>123</v>
      </c>
      <c r="C60" s="10" t="s">
        <v>124</v>
      </c>
      <c r="D60" s="24"/>
      <c r="E60" s="24">
        <v>4</v>
      </c>
      <c r="F60" s="24"/>
      <c r="G60" s="68"/>
      <c r="H60" s="68"/>
      <c r="I60" s="68"/>
      <c r="J60" s="68"/>
      <c r="K60" s="68"/>
      <c r="L60" s="68"/>
      <c r="M60" s="68"/>
      <c r="N60" s="16"/>
      <c r="O60" s="16"/>
      <c r="P60" s="16"/>
      <c r="Q60" s="16"/>
      <c r="R60" s="16"/>
      <c r="S60" s="16"/>
      <c r="T60" s="16"/>
      <c r="U60" s="71"/>
      <c r="V60" s="71"/>
      <c r="W60" s="71"/>
      <c r="X60" s="71"/>
      <c r="Y60" s="71"/>
      <c r="Z60" s="71"/>
      <c r="AA60" s="71"/>
      <c r="AB60" s="17">
        <v>10</v>
      </c>
      <c r="AC60" s="17"/>
      <c r="AD60" s="17"/>
      <c r="AE60" s="17"/>
      <c r="AF60" s="17"/>
      <c r="AG60" s="17">
        <v>5</v>
      </c>
      <c r="AH60" s="17">
        <v>1</v>
      </c>
      <c r="AI60" s="74"/>
      <c r="AJ60" s="74"/>
      <c r="AK60" s="74"/>
      <c r="AL60" s="74"/>
      <c r="AM60" s="74"/>
      <c r="AN60" s="74"/>
      <c r="AO60" s="74"/>
      <c r="AP60" s="71"/>
      <c r="AQ60" s="71"/>
      <c r="AR60" s="71"/>
      <c r="AS60" s="71"/>
      <c r="AT60" s="71"/>
      <c r="AU60" s="71"/>
      <c r="AV60" s="96"/>
      <c r="AW60" s="18">
        <v>15</v>
      </c>
      <c r="AX60" s="18">
        <v>25</v>
      </c>
      <c r="AY60" s="18">
        <v>1</v>
      </c>
    </row>
    <row r="61" spans="1:51" ht="15.75" x14ac:dyDescent="0.25">
      <c r="A61" s="21">
        <v>40</v>
      </c>
      <c r="B61" s="36" t="s">
        <v>125</v>
      </c>
      <c r="C61" s="10" t="s">
        <v>126</v>
      </c>
      <c r="D61" s="24"/>
      <c r="E61" s="24">
        <v>4</v>
      </c>
      <c r="F61" s="24"/>
      <c r="G61" s="68"/>
      <c r="H61" s="68"/>
      <c r="I61" s="68"/>
      <c r="J61" s="68"/>
      <c r="K61" s="68"/>
      <c r="L61" s="68"/>
      <c r="M61" s="68"/>
      <c r="N61" s="16"/>
      <c r="O61" s="16"/>
      <c r="P61" s="16"/>
      <c r="Q61" s="16"/>
      <c r="R61" s="16"/>
      <c r="S61" s="16"/>
      <c r="T61" s="16"/>
      <c r="U61" s="71"/>
      <c r="V61" s="71"/>
      <c r="W61" s="71"/>
      <c r="X61" s="71"/>
      <c r="Y61" s="71"/>
      <c r="Z61" s="71"/>
      <c r="AA61" s="71"/>
      <c r="AB61" s="17"/>
      <c r="AC61" s="17">
        <v>15</v>
      </c>
      <c r="AD61" s="17"/>
      <c r="AE61" s="17"/>
      <c r="AF61" s="17"/>
      <c r="AG61" s="17"/>
      <c r="AH61" s="17">
        <v>1</v>
      </c>
      <c r="AI61" s="74"/>
      <c r="AJ61" s="74"/>
      <c r="AK61" s="74"/>
      <c r="AL61" s="74"/>
      <c r="AM61" s="74"/>
      <c r="AN61" s="74"/>
      <c r="AO61" s="74"/>
      <c r="AP61" s="71"/>
      <c r="AQ61" s="71"/>
      <c r="AR61" s="71"/>
      <c r="AS61" s="71"/>
      <c r="AT61" s="71"/>
      <c r="AU61" s="71"/>
      <c r="AV61" s="96"/>
      <c r="AW61" s="18">
        <f>SUM(G61:K61,N61:R61,U61:Y61,AB61:AF61,AI61:AM61,AP61:AT61)</f>
        <v>15</v>
      </c>
      <c r="AX61" s="18">
        <v>25</v>
      </c>
      <c r="AY61" s="18">
        <f>SUM(M61,T61,AA61,AH61,AO61,AV61)</f>
        <v>1</v>
      </c>
    </row>
    <row r="62" spans="1:51" ht="15.75" x14ac:dyDescent="0.25">
      <c r="A62" s="21">
        <v>41</v>
      </c>
      <c r="B62" s="36" t="s">
        <v>127</v>
      </c>
      <c r="C62" s="10" t="s">
        <v>128</v>
      </c>
      <c r="D62" s="24"/>
      <c r="E62" s="24">
        <v>4</v>
      </c>
      <c r="F62" s="24"/>
      <c r="G62" s="68"/>
      <c r="H62" s="68"/>
      <c r="I62" s="68"/>
      <c r="J62" s="68"/>
      <c r="K62" s="68"/>
      <c r="L62" s="68"/>
      <c r="M62" s="68"/>
      <c r="N62" s="16"/>
      <c r="O62" s="16"/>
      <c r="P62" s="16"/>
      <c r="Q62" s="16"/>
      <c r="R62" s="16"/>
      <c r="S62" s="16"/>
      <c r="T62" s="16"/>
      <c r="U62" s="71"/>
      <c r="V62" s="71"/>
      <c r="W62" s="71"/>
      <c r="X62" s="71"/>
      <c r="Y62" s="71"/>
      <c r="Z62" s="71"/>
      <c r="AA62" s="71"/>
      <c r="AB62" s="17">
        <v>10</v>
      </c>
      <c r="AC62" s="17">
        <v>10</v>
      </c>
      <c r="AD62" s="17"/>
      <c r="AE62" s="17"/>
      <c r="AF62" s="17"/>
      <c r="AG62" s="17"/>
      <c r="AH62" s="17">
        <v>2</v>
      </c>
      <c r="AI62" s="74"/>
      <c r="AJ62" s="74"/>
      <c r="AK62" s="74"/>
      <c r="AL62" s="74"/>
      <c r="AM62" s="74"/>
      <c r="AN62" s="74"/>
      <c r="AO62" s="74"/>
      <c r="AP62" s="71"/>
      <c r="AQ62" s="71"/>
      <c r="AR62" s="71"/>
      <c r="AS62" s="71"/>
      <c r="AT62" s="71"/>
      <c r="AU62" s="71"/>
      <c r="AV62" s="96"/>
      <c r="AW62" s="18">
        <v>20</v>
      </c>
      <c r="AX62" s="18">
        <v>50</v>
      </c>
      <c r="AY62" s="18">
        <f>SUM(M62,T62,AA62,AH62,AO62,AV62)</f>
        <v>2</v>
      </c>
    </row>
    <row r="63" spans="1:51" ht="15.75" x14ac:dyDescent="0.25">
      <c r="A63" s="21">
        <v>42</v>
      </c>
      <c r="B63" s="36" t="s">
        <v>129</v>
      </c>
      <c r="C63" s="10" t="s">
        <v>130</v>
      </c>
      <c r="D63" s="24"/>
      <c r="E63" s="24">
        <v>4</v>
      </c>
      <c r="F63" s="24"/>
      <c r="G63" s="68"/>
      <c r="H63" s="68"/>
      <c r="I63" s="68"/>
      <c r="J63" s="68"/>
      <c r="K63" s="68"/>
      <c r="L63" s="68"/>
      <c r="M63" s="68"/>
      <c r="N63" s="16"/>
      <c r="O63" s="16"/>
      <c r="P63" s="16"/>
      <c r="Q63" s="16"/>
      <c r="R63" s="16"/>
      <c r="S63" s="16"/>
      <c r="T63" s="16"/>
      <c r="U63" s="71"/>
      <c r="V63" s="71"/>
      <c r="W63" s="71"/>
      <c r="X63" s="71"/>
      <c r="Y63" s="71"/>
      <c r="Z63" s="71"/>
      <c r="AA63" s="71"/>
      <c r="AB63" s="17">
        <v>10</v>
      </c>
      <c r="AC63" s="17"/>
      <c r="AD63" s="17"/>
      <c r="AE63" s="17"/>
      <c r="AF63" s="17"/>
      <c r="AG63" s="17">
        <v>5</v>
      </c>
      <c r="AH63" s="17">
        <v>1</v>
      </c>
      <c r="AI63" s="74"/>
      <c r="AJ63" s="74"/>
      <c r="AK63" s="74"/>
      <c r="AL63" s="74"/>
      <c r="AM63" s="74"/>
      <c r="AN63" s="74"/>
      <c r="AO63" s="74"/>
      <c r="AP63" s="71"/>
      <c r="AQ63" s="71"/>
      <c r="AR63" s="71"/>
      <c r="AS63" s="71"/>
      <c r="AT63" s="71"/>
      <c r="AU63" s="71"/>
      <c r="AV63" s="96"/>
      <c r="AW63" s="18">
        <v>15</v>
      </c>
      <c r="AX63" s="18">
        <v>25</v>
      </c>
      <c r="AY63" s="18">
        <f>SUM(M63,T63,AA63,AH63,AO63,AV63)</f>
        <v>1</v>
      </c>
    </row>
    <row r="64" spans="1:51" ht="15.75" x14ac:dyDescent="0.25">
      <c r="A64" s="21">
        <v>43</v>
      </c>
      <c r="B64" s="21" t="s">
        <v>131</v>
      </c>
      <c r="C64" s="10" t="s">
        <v>132</v>
      </c>
      <c r="D64" s="24"/>
      <c r="E64" s="24">
        <v>6</v>
      </c>
      <c r="F64" s="24"/>
      <c r="G64" s="68"/>
      <c r="H64" s="68"/>
      <c r="I64" s="68"/>
      <c r="J64" s="68"/>
      <c r="K64" s="68"/>
      <c r="L64" s="68"/>
      <c r="M64" s="68"/>
      <c r="N64" s="16"/>
      <c r="O64" s="16"/>
      <c r="P64" s="16"/>
      <c r="Q64" s="16"/>
      <c r="R64" s="16"/>
      <c r="S64" s="16"/>
      <c r="T64" s="16"/>
      <c r="U64" s="71"/>
      <c r="V64" s="71"/>
      <c r="W64" s="71"/>
      <c r="X64" s="71"/>
      <c r="Y64" s="71"/>
      <c r="Z64" s="71"/>
      <c r="AA64" s="71"/>
      <c r="AB64" s="17"/>
      <c r="AC64" s="17"/>
      <c r="AD64" s="17"/>
      <c r="AE64" s="17"/>
      <c r="AF64" s="17"/>
      <c r="AG64" s="17"/>
      <c r="AH64" s="17"/>
      <c r="AI64" s="74"/>
      <c r="AJ64" s="74"/>
      <c r="AK64" s="74"/>
      <c r="AL64" s="74"/>
      <c r="AM64" s="74"/>
      <c r="AN64" s="74"/>
      <c r="AO64" s="75"/>
      <c r="AP64" s="71"/>
      <c r="AQ64" s="71">
        <v>10</v>
      </c>
      <c r="AR64" s="71"/>
      <c r="AS64" s="71"/>
      <c r="AT64" s="71"/>
      <c r="AU64" s="71"/>
      <c r="AV64" s="96">
        <v>2</v>
      </c>
      <c r="AW64" s="18">
        <v>10</v>
      </c>
      <c r="AX64" s="18">
        <v>50</v>
      </c>
      <c r="AY64" s="18">
        <v>2</v>
      </c>
    </row>
    <row r="65" spans="1:51" ht="15.75" x14ac:dyDescent="0.25">
      <c r="A65" s="21">
        <v>44</v>
      </c>
      <c r="B65" s="36" t="s">
        <v>133</v>
      </c>
      <c r="C65" s="10" t="s">
        <v>134</v>
      </c>
      <c r="D65" s="24">
        <v>6</v>
      </c>
      <c r="E65" s="24" t="s">
        <v>135</v>
      </c>
      <c r="F65" s="24"/>
      <c r="G65" s="68"/>
      <c r="H65" s="68"/>
      <c r="I65" s="68"/>
      <c r="J65" s="68"/>
      <c r="K65" s="68"/>
      <c r="L65" s="68"/>
      <c r="M65" s="68"/>
      <c r="N65" s="16"/>
      <c r="O65" s="16"/>
      <c r="P65" s="16"/>
      <c r="Q65" s="16"/>
      <c r="R65" s="16"/>
      <c r="S65" s="16"/>
      <c r="T65" s="16"/>
      <c r="U65" s="71"/>
      <c r="V65" s="71"/>
      <c r="W65" s="71"/>
      <c r="X65" s="71"/>
      <c r="Y65" s="71"/>
      <c r="Z65" s="71"/>
      <c r="AA65" s="71"/>
      <c r="AB65" s="17"/>
      <c r="AC65" s="17">
        <v>30</v>
      </c>
      <c r="AD65" s="17"/>
      <c r="AE65" s="17"/>
      <c r="AF65" s="17"/>
      <c r="AG65" s="17"/>
      <c r="AH65" s="17">
        <v>2</v>
      </c>
      <c r="AI65" s="74"/>
      <c r="AJ65" s="74">
        <v>30</v>
      </c>
      <c r="AK65" s="74"/>
      <c r="AL65" s="74"/>
      <c r="AM65" s="74"/>
      <c r="AN65" s="74"/>
      <c r="AO65" s="75">
        <v>3</v>
      </c>
      <c r="AP65" s="71"/>
      <c r="AQ65" s="71">
        <v>30</v>
      </c>
      <c r="AR65" s="71"/>
      <c r="AS65" s="71"/>
      <c r="AT65" s="71"/>
      <c r="AU65" s="71"/>
      <c r="AV65" s="96">
        <v>2</v>
      </c>
      <c r="AW65" s="18">
        <v>90</v>
      </c>
      <c r="AX65" s="18">
        <v>175</v>
      </c>
      <c r="AY65" s="18">
        <v>7</v>
      </c>
    </row>
    <row r="66" spans="1:51" ht="30" x14ac:dyDescent="0.25">
      <c r="A66" s="21">
        <v>45</v>
      </c>
      <c r="B66" s="37" t="s">
        <v>136</v>
      </c>
      <c r="C66" s="10" t="s">
        <v>137</v>
      </c>
      <c r="D66" s="24"/>
      <c r="E66" s="24">
        <v>6</v>
      </c>
      <c r="F66" s="24"/>
      <c r="G66" s="68"/>
      <c r="H66" s="68"/>
      <c r="I66" s="68"/>
      <c r="J66" s="68"/>
      <c r="K66" s="68"/>
      <c r="L66" s="68"/>
      <c r="M66" s="68"/>
      <c r="N66" s="16"/>
      <c r="O66" s="16"/>
      <c r="P66" s="16"/>
      <c r="Q66" s="16"/>
      <c r="R66" s="16"/>
      <c r="S66" s="16"/>
      <c r="T66" s="16"/>
      <c r="U66" s="71"/>
      <c r="V66" s="71"/>
      <c r="W66" s="71"/>
      <c r="X66" s="71"/>
      <c r="Y66" s="71"/>
      <c r="Z66" s="71"/>
      <c r="AA66" s="71"/>
      <c r="AB66" s="17"/>
      <c r="AC66" s="17"/>
      <c r="AD66" s="17"/>
      <c r="AE66" s="17"/>
      <c r="AF66" s="17"/>
      <c r="AG66" s="17"/>
      <c r="AH66" s="17"/>
      <c r="AI66" s="74"/>
      <c r="AJ66" s="74">
        <v>60</v>
      </c>
      <c r="AK66" s="74"/>
      <c r="AL66" s="74"/>
      <c r="AM66" s="74"/>
      <c r="AN66" s="74"/>
      <c r="AO66" s="75"/>
      <c r="AP66" s="71"/>
      <c r="AQ66" s="71">
        <v>60</v>
      </c>
      <c r="AR66" s="71"/>
      <c r="AS66" s="71"/>
      <c r="AT66" s="71"/>
      <c r="AU66" s="71"/>
      <c r="AV66" s="96">
        <v>6</v>
      </c>
      <c r="AW66" s="18">
        <v>120</v>
      </c>
      <c r="AX66" s="18">
        <v>150</v>
      </c>
      <c r="AY66" s="18">
        <v>6</v>
      </c>
    </row>
    <row r="67" spans="1:51" ht="15.6" customHeight="1" x14ac:dyDescent="0.25">
      <c r="A67" s="123" t="s">
        <v>138</v>
      </c>
      <c r="B67" s="123"/>
      <c r="C67" s="123"/>
      <c r="D67" s="24"/>
      <c r="E67" s="24"/>
      <c r="F67" s="18"/>
      <c r="G67" s="23">
        <f t="shared" ref="G67:AY67" si="10">SUM(G52:G66)</f>
        <v>0</v>
      </c>
      <c r="H67" s="23">
        <f t="shared" si="10"/>
        <v>0</v>
      </c>
      <c r="I67" s="23">
        <f t="shared" si="10"/>
        <v>0</v>
      </c>
      <c r="J67" s="23">
        <f t="shared" si="10"/>
        <v>0</v>
      </c>
      <c r="K67" s="23">
        <f t="shared" si="10"/>
        <v>0</v>
      </c>
      <c r="L67" s="23">
        <f t="shared" si="10"/>
        <v>0</v>
      </c>
      <c r="M67" s="23">
        <f t="shared" si="10"/>
        <v>0</v>
      </c>
      <c r="N67" s="23">
        <f t="shared" si="10"/>
        <v>0</v>
      </c>
      <c r="O67" s="23">
        <f t="shared" si="10"/>
        <v>0</v>
      </c>
      <c r="P67" s="23">
        <f t="shared" si="10"/>
        <v>0</v>
      </c>
      <c r="Q67" s="23">
        <f t="shared" si="10"/>
        <v>0</v>
      </c>
      <c r="R67" s="23">
        <f t="shared" si="10"/>
        <v>0</v>
      </c>
      <c r="S67" s="23">
        <f t="shared" si="10"/>
        <v>0</v>
      </c>
      <c r="T67" s="23">
        <f t="shared" si="10"/>
        <v>0</v>
      </c>
      <c r="U67" s="23">
        <f t="shared" si="10"/>
        <v>50</v>
      </c>
      <c r="V67" s="23">
        <f t="shared" si="10"/>
        <v>105</v>
      </c>
      <c r="W67" s="23">
        <f t="shared" si="10"/>
        <v>0</v>
      </c>
      <c r="X67" s="23">
        <f t="shared" si="10"/>
        <v>0</v>
      </c>
      <c r="Y67" s="23">
        <f t="shared" si="10"/>
        <v>0</v>
      </c>
      <c r="Z67" s="23">
        <f t="shared" si="10"/>
        <v>20</v>
      </c>
      <c r="AA67" s="23">
        <f t="shared" si="10"/>
        <v>12</v>
      </c>
      <c r="AB67" s="23">
        <f t="shared" si="10"/>
        <v>50</v>
      </c>
      <c r="AC67" s="23">
        <f t="shared" si="10"/>
        <v>65</v>
      </c>
      <c r="AD67" s="23">
        <f t="shared" si="10"/>
        <v>0</v>
      </c>
      <c r="AE67" s="23">
        <f t="shared" si="10"/>
        <v>0</v>
      </c>
      <c r="AF67" s="23">
        <f t="shared" si="10"/>
        <v>0</v>
      </c>
      <c r="AG67" s="23">
        <f t="shared" si="10"/>
        <v>20</v>
      </c>
      <c r="AH67" s="23">
        <f t="shared" si="10"/>
        <v>10</v>
      </c>
      <c r="AI67" s="23">
        <f t="shared" si="10"/>
        <v>0</v>
      </c>
      <c r="AJ67" s="23">
        <f t="shared" si="10"/>
        <v>90</v>
      </c>
      <c r="AK67" s="23">
        <f t="shared" si="10"/>
        <v>0</v>
      </c>
      <c r="AL67" s="23">
        <f t="shared" si="10"/>
        <v>0</v>
      </c>
      <c r="AM67" s="23">
        <f t="shared" si="10"/>
        <v>0</v>
      </c>
      <c r="AN67" s="23">
        <f t="shared" si="10"/>
        <v>0</v>
      </c>
      <c r="AO67" s="23">
        <f t="shared" si="10"/>
        <v>3</v>
      </c>
      <c r="AP67" s="23">
        <f t="shared" si="10"/>
        <v>0</v>
      </c>
      <c r="AQ67" s="23">
        <f t="shared" si="10"/>
        <v>100</v>
      </c>
      <c r="AR67" s="23">
        <f t="shared" si="10"/>
        <v>0</v>
      </c>
      <c r="AS67" s="23">
        <f t="shared" si="10"/>
        <v>0</v>
      </c>
      <c r="AT67" s="23">
        <f t="shared" si="10"/>
        <v>0</v>
      </c>
      <c r="AU67" s="23">
        <f t="shared" si="10"/>
        <v>0</v>
      </c>
      <c r="AV67" s="23">
        <f t="shared" si="10"/>
        <v>10</v>
      </c>
      <c r="AW67" s="23">
        <f t="shared" si="10"/>
        <v>470</v>
      </c>
      <c r="AX67" s="23">
        <f t="shared" si="10"/>
        <v>875</v>
      </c>
      <c r="AY67" s="23">
        <f t="shared" si="10"/>
        <v>35</v>
      </c>
    </row>
    <row r="68" spans="1:51" ht="15.6" customHeight="1" x14ac:dyDescent="0.25">
      <c r="A68" s="124" t="s">
        <v>139</v>
      </c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30"/>
      <c r="AX68" s="30"/>
      <c r="AY68" s="30"/>
    </row>
    <row r="69" spans="1:51" ht="15.6" customHeight="1" x14ac:dyDescent="0.25">
      <c r="A69" s="21">
        <v>46</v>
      </c>
      <c r="B69" s="88" t="s">
        <v>140</v>
      </c>
      <c r="C69" s="28" t="s">
        <v>141</v>
      </c>
      <c r="D69" s="24"/>
      <c r="E69" s="24">
        <v>3</v>
      </c>
      <c r="F69" s="24"/>
      <c r="G69" s="68"/>
      <c r="H69" s="68"/>
      <c r="I69" s="68"/>
      <c r="J69" s="68"/>
      <c r="K69" s="68"/>
      <c r="L69" s="68"/>
      <c r="M69" s="68"/>
      <c r="N69" s="16"/>
      <c r="O69" s="16"/>
      <c r="P69" s="16"/>
      <c r="Q69" s="16"/>
      <c r="R69" s="16"/>
      <c r="S69" s="16"/>
      <c r="T69" s="16"/>
      <c r="U69" s="89" t="s">
        <v>201</v>
      </c>
      <c r="V69" s="71"/>
      <c r="W69" s="71"/>
      <c r="X69" s="71"/>
      <c r="Y69" s="71"/>
      <c r="Z69" s="71"/>
      <c r="AA69" s="71">
        <v>4</v>
      </c>
      <c r="AB69" s="17"/>
      <c r="AC69" s="17"/>
      <c r="AD69" s="17"/>
      <c r="AE69" s="17"/>
      <c r="AF69" s="17"/>
      <c r="AG69" s="17"/>
      <c r="AH69" s="17"/>
      <c r="AI69" s="74"/>
      <c r="AJ69" s="74"/>
      <c r="AK69" s="74"/>
      <c r="AL69" s="74"/>
      <c r="AM69" s="74"/>
      <c r="AN69" s="74"/>
      <c r="AO69" s="74"/>
      <c r="AP69" s="71"/>
      <c r="AQ69" s="71"/>
      <c r="AR69" s="71"/>
      <c r="AS69" s="71"/>
      <c r="AT69" s="71"/>
      <c r="AU69" s="71"/>
      <c r="AV69" s="71"/>
      <c r="AW69" s="18">
        <v>20</v>
      </c>
      <c r="AX69" s="18">
        <v>100</v>
      </c>
      <c r="AY69" s="18">
        <f t="shared" ref="AY69:AY74" si="11">SUM(M69,T69,AA69,AH69,AO69,AV69)</f>
        <v>4</v>
      </c>
    </row>
    <row r="70" spans="1:51" ht="15.6" customHeight="1" x14ac:dyDescent="0.25">
      <c r="A70" s="21">
        <v>47</v>
      </c>
      <c r="B70" s="88" t="s">
        <v>142</v>
      </c>
      <c r="C70" s="28" t="s">
        <v>143</v>
      </c>
      <c r="D70" s="24">
        <v>4</v>
      </c>
      <c r="E70" s="24">
        <v>3.4</v>
      </c>
      <c r="F70" s="24"/>
      <c r="G70" s="68"/>
      <c r="H70" s="68"/>
      <c r="I70" s="68"/>
      <c r="J70" s="68"/>
      <c r="K70" s="68"/>
      <c r="L70" s="68"/>
      <c r="M70" s="68"/>
      <c r="N70" s="16"/>
      <c r="O70" s="16"/>
      <c r="P70" s="16"/>
      <c r="Q70" s="16"/>
      <c r="R70" s="16"/>
      <c r="S70" s="16"/>
      <c r="T70" s="16"/>
      <c r="U70" s="82" t="s">
        <v>192</v>
      </c>
      <c r="V70" s="71">
        <v>30</v>
      </c>
      <c r="W70" s="71"/>
      <c r="X70" s="71"/>
      <c r="Y70" s="71"/>
      <c r="Z70" s="71"/>
      <c r="AA70" s="71">
        <v>6</v>
      </c>
      <c r="AB70" s="90" t="s">
        <v>194</v>
      </c>
      <c r="AC70" s="17">
        <v>30</v>
      </c>
      <c r="AD70" s="17"/>
      <c r="AE70" s="17"/>
      <c r="AF70" s="17"/>
      <c r="AG70" s="17"/>
      <c r="AH70" s="17">
        <v>4</v>
      </c>
      <c r="AI70" s="74"/>
      <c r="AJ70" s="74"/>
      <c r="AK70" s="74"/>
      <c r="AL70" s="74"/>
      <c r="AM70" s="74"/>
      <c r="AN70" s="74"/>
      <c r="AO70" s="74"/>
      <c r="AP70" s="71"/>
      <c r="AQ70" s="71"/>
      <c r="AR70" s="71"/>
      <c r="AS70" s="71"/>
      <c r="AT70" s="71"/>
      <c r="AU70" s="71"/>
      <c r="AV70" s="71"/>
      <c r="AW70" s="18">
        <v>80</v>
      </c>
      <c r="AX70" s="18">
        <v>250</v>
      </c>
      <c r="AY70" s="18">
        <f t="shared" si="11"/>
        <v>10</v>
      </c>
    </row>
    <row r="71" spans="1:51" ht="23.25" customHeight="1" x14ac:dyDescent="0.25">
      <c r="A71" s="21">
        <v>48</v>
      </c>
      <c r="B71" s="93" t="s">
        <v>144</v>
      </c>
      <c r="C71" s="28" t="s">
        <v>145</v>
      </c>
      <c r="D71" s="24">
        <v>6</v>
      </c>
      <c r="E71" s="24" t="s">
        <v>146</v>
      </c>
      <c r="F71" s="24"/>
      <c r="G71" s="68"/>
      <c r="H71" s="68"/>
      <c r="I71" s="68"/>
      <c r="J71" s="68"/>
      <c r="K71" s="68"/>
      <c r="L71" s="68"/>
      <c r="M71" s="68"/>
      <c r="N71" s="16"/>
      <c r="O71" s="16"/>
      <c r="P71" s="16"/>
      <c r="Q71" s="16"/>
      <c r="R71" s="16"/>
      <c r="S71" s="16"/>
      <c r="T71" s="16"/>
      <c r="U71" s="71"/>
      <c r="V71" s="71"/>
      <c r="W71" s="71"/>
      <c r="X71" s="71"/>
      <c r="Y71" s="71"/>
      <c r="Z71" s="71"/>
      <c r="AA71" s="71"/>
      <c r="AB71" s="17"/>
      <c r="AC71" s="17">
        <v>30</v>
      </c>
      <c r="AD71" s="17"/>
      <c r="AE71" s="17"/>
      <c r="AF71" s="17"/>
      <c r="AG71" s="17"/>
      <c r="AH71" s="17">
        <v>4</v>
      </c>
      <c r="AI71" s="74"/>
      <c r="AJ71" s="92" t="s">
        <v>199</v>
      </c>
      <c r="AK71" s="74"/>
      <c r="AL71" s="74"/>
      <c r="AM71" s="74"/>
      <c r="AN71" s="74"/>
      <c r="AO71" s="74">
        <v>2</v>
      </c>
      <c r="AP71" s="71"/>
      <c r="AQ71" s="89" t="s">
        <v>199</v>
      </c>
      <c r="AR71" s="71"/>
      <c r="AS71" s="71"/>
      <c r="AT71" s="71"/>
      <c r="AU71" s="71"/>
      <c r="AV71" s="71">
        <v>6</v>
      </c>
      <c r="AW71" s="18">
        <v>90</v>
      </c>
      <c r="AX71" s="18">
        <v>300</v>
      </c>
      <c r="AY71" s="18">
        <f t="shared" si="11"/>
        <v>12</v>
      </c>
    </row>
    <row r="72" spans="1:51" ht="35.450000000000003" customHeight="1" x14ac:dyDescent="0.25">
      <c r="A72" s="21">
        <v>49</v>
      </c>
      <c r="B72" s="37" t="s">
        <v>147</v>
      </c>
      <c r="C72" s="28" t="s">
        <v>148</v>
      </c>
      <c r="D72" s="24"/>
      <c r="E72" s="24">
        <v>4</v>
      </c>
      <c r="F72" s="24"/>
      <c r="G72" s="68"/>
      <c r="H72" s="68"/>
      <c r="I72" s="68"/>
      <c r="J72" s="68"/>
      <c r="K72" s="68"/>
      <c r="L72" s="68"/>
      <c r="M72" s="68"/>
      <c r="N72" s="16"/>
      <c r="O72" s="16"/>
      <c r="P72" s="16"/>
      <c r="Q72" s="16"/>
      <c r="R72" s="16"/>
      <c r="S72" s="16"/>
      <c r="T72" s="16"/>
      <c r="U72" s="71"/>
      <c r="V72" s="71"/>
      <c r="W72" s="71"/>
      <c r="X72" s="71"/>
      <c r="Y72" s="71"/>
      <c r="Z72" s="71"/>
      <c r="AA72" s="71"/>
      <c r="AB72" s="17"/>
      <c r="AC72" s="17">
        <v>15</v>
      </c>
      <c r="AD72" s="17"/>
      <c r="AE72" s="17"/>
      <c r="AF72" s="17"/>
      <c r="AG72" s="17"/>
      <c r="AH72" s="17">
        <v>2</v>
      </c>
      <c r="AI72" s="74"/>
      <c r="AJ72" s="74">
        <v>15</v>
      </c>
      <c r="AK72" s="74"/>
      <c r="AL72" s="74"/>
      <c r="AM72" s="74"/>
      <c r="AN72" s="74"/>
      <c r="AO72" s="74">
        <v>1</v>
      </c>
      <c r="AP72" s="71"/>
      <c r="AQ72" s="71"/>
      <c r="AR72" s="71"/>
      <c r="AS72" s="71"/>
      <c r="AT72" s="71"/>
      <c r="AU72" s="71"/>
      <c r="AV72" s="71"/>
      <c r="AW72" s="18">
        <f>SUM(G72:K72,N72:R72,U72:Y72,AB72:AF72,AI72:AM72,AP72:AT72)</f>
        <v>30</v>
      </c>
      <c r="AX72" s="18">
        <v>75</v>
      </c>
      <c r="AY72" s="18">
        <f t="shared" si="11"/>
        <v>3</v>
      </c>
    </row>
    <row r="73" spans="1:51" ht="24.2" customHeight="1" x14ac:dyDescent="0.25">
      <c r="A73" s="21">
        <v>50</v>
      </c>
      <c r="B73" s="37" t="s">
        <v>149</v>
      </c>
      <c r="C73" s="28" t="s">
        <v>150</v>
      </c>
      <c r="D73" s="24"/>
      <c r="E73" s="24">
        <v>3</v>
      </c>
      <c r="F73" s="24"/>
      <c r="G73" s="68"/>
      <c r="H73" s="68"/>
      <c r="I73" s="68"/>
      <c r="J73" s="68"/>
      <c r="K73" s="68"/>
      <c r="L73" s="68"/>
      <c r="M73" s="68"/>
      <c r="N73" s="16"/>
      <c r="O73" s="16"/>
      <c r="P73" s="16"/>
      <c r="Q73" s="16"/>
      <c r="R73" s="16"/>
      <c r="S73" s="16"/>
      <c r="T73" s="16"/>
      <c r="U73" s="71"/>
      <c r="V73" s="71">
        <v>20</v>
      </c>
      <c r="W73" s="71"/>
      <c r="X73" s="71"/>
      <c r="Y73" s="71"/>
      <c r="Z73" s="71"/>
      <c r="AA73" s="71">
        <v>2</v>
      </c>
      <c r="AB73" s="17"/>
      <c r="AC73" s="17"/>
      <c r="AD73" s="17"/>
      <c r="AE73" s="17"/>
      <c r="AF73" s="17"/>
      <c r="AG73" s="17"/>
      <c r="AH73" s="17"/>
      <c r="AI73" s="74"/>
      <c r="AJ73" s="74"/>
      <c r="AK73" s="74"/>
      <c r="AL73" s="74"/>
      <c r="AM73" s="74"/>
      <c r="AN73" s="74"/>
      <c r="AO73" s="74"/>
      <c r="AP73" s="71"/>
      <c r="AQ73" s="71"/>
      <c r="AR73" s="71"/>
      <c r="AS73" s="71"/>
      <c r="AT73" s="71"/>
      <c r="AU73" s="71"/>
      <c r="AV73" s="71"/>
      <c r="AW73" s="18">
        <f>SUM(G73:K73,N73:R73,U73:Y73,AB73:AF73,AI73:AM73,AP73:AT73)</f>
        <v>20</v>
      </c>
      <c r="AX73" s="18">
        <v>50</v>
      </c>
      <c r="AY73" s="18">
        <f t="shared" si="11"/>
        <v>2</v>
      </c>
    </row>
    <row r="74" spans="1:51" ht="18.600000000000001" customHeight="1" x14ac:dyDescent="0.25">
      <c r="A74" s="21">
        <v>51</v>
      </c>
      <c r="B74" s="29" t="s">
        <v>104</v>
      </c>
      <c r="C74" s="28" t="s">
        <v>151</v>
      </c>
      <c r="D74" s="24"/>
      <c r="E74" s="24">
        <v>6</v>
      </c>
      <c r="F74" s="24"/>
      <c r="G74" s="68"/>
      <c r="H74" s="68"/>
      <c r="I74" s="68"/>
      <c r="J74" s="68"/>
      <c r="K74" s="68"/>
      <c r="L74" s="68"/>
      <c r="M74" s="68"/>
      <c r="N74" s="16"/>
      <c r="O74" s="16"/>
      <c r="P74" s="16"/>
      <c r="Q74" s="16"/>
      <c r="R74" s="16"/>
      <c r="S74" s="16"/>
      <c r="T74" s="16"/>
      <c r="U74" s="71"/>
      <c r="V74" s="71"/>
      <c r="W74" s="71"/>
      <c r="X74" s="71"/>
      <c r="Y74" s="71"/>
      <c r="Z74" s="71"/>
      <c r="AA74" s="71"/>
      <c r="AB74" s="17"/>
      <c r="AC74" s="17"/>
      <c r="AD74" s="17"/>
      <c r="AE74" s="17"/>
      <c r="AF74" s="17"/>
      <c r="AG74" s="17"/>
      <c r="AH74" s="17"/>
      <c r="AI74" s="74"/>
      <c r="AJ74" s="74"/>
      <c r="AK74" s="74"/>
      <c r="AL74" s="74"/>
      <c r="AM74" s="74"/>
      <c r="AN74" s="74"/>
      <c r="AO74" s="74"/>
      <c r="AP74" s="71"/>
      <c r="AQ74" s="71">
        <v>20</v>
      </c>
      <c r="AR74" s="71"/>
      <c r="AS74" s="71"/>
      <c r="AT74" s="71"/>
      <c r="AU74" s="71"/>
      <c r="AV74" s="71">
        <v>4</v>
      </c>
      <c r="AW74" s="18">
        <v>20</v>
      </c>
      <c r="AX74" s="18">
        <v>100</v>
      </c>
      <c r="AY74" s="18">
        <f t="shared" si="11"/>
        <v>4</v>
      </c>
    </row>
    <row r="75" spans="1:51" ht="15.95" customHeight="1" x14ac:dyDescent="0.25">
      <c r="A75" s="123" t="s">
        <v>55</v>
      </c>
      <c r="B75" s="123"/>
      <c r="C75" s="123"/>
      <c r="D75" s="24"/>
      <c r="E75" s="24"/>
      <c r="F75" s="18"/>
      <c r="G75" s="23">
        <f t="shared" ref="G75:AY75" si="12">SUM(G69:G74)</f>
        <v>0</v>
      </c>
      <c r="H75" s="23">
        <f t="shared" si="12"/>
        <v>0</v>
      </c>
      <c r="I75" s="23">
        <f t="shared" si="12"/>
        <v>0</v>
      </c>
      <c r="J75" s="23">
        <f t="shared" si="12"/>
        <v>0</v>
      </c>
      <c r="K75" s="23">
        <f t="shared" si="12"/>
        <v>0</v>
      </c>
      <c r="L75" s="23">
        <f t="shared" si="12"/>
        <v>0</v>
      </c>
      <c r="M75" s="23">
        <f t="shared" si="12"/>
        <v>0</v>
      </c>
      <c r="N75" s="23">
        <f t="shared" si="12"/>
        <v>0</v>
      </c>
      <c r="O75" s="23">
        <f t="shared" si="12"/>
        <v>0</v>
      </c>
      <c r="P75" s="23">
        <f t="shared" si="12"/>
        <v>0</v>
      </c>
      <c r="Q75" s="23">
        <f t="shared" si="12"/>
        <v>0</v>
      </c>
      <c r="R75" s="23">
        <f t="shared" si="12"/>
        <v>0</v>
      </c>
      <c r="S75" s="23">
        <f t="shared" si="12"/>
        <v>0</v>
      </c>
      <c r="T75" s="23">
        <f t="shared" si="12"/>
        <v>0</v>
      </c>
      <c r="U75" s="23">
        <v>30</v>
      </c>
      <c r="V75" s="23">
        <f t="shared" si="12"/>
        <v>50</v>
      </c>
      <c r="W75" s="23">
        <f t="shared" si="12"/>
        <v>0</v>
      </c>
      <c r="X75" s="23">
        <f t="shared" si="12"/>
        <v>0</v>
      </c>
      <c r="Y75" s="23">
        <f t="shared" si="12"/>
        <v>0</v>
      </c>
      <c r="Z75" s="23">
        <f t="shared" si="12"/>
        <v>0</v>
      </c>
      <c r="AA75" s="23">
        <f t="shared" si="12"/>
        <v>12</v>
      </c>
      <c r="AB75" s="23">
        <f t="shared" si="12"/>
        <v>0</v>
      </c>
      <c r="AC75" s="23">
        <f t="shared" si="12"/>
        <v>75</v>
      </c>
      <c r="AD75" s="23">
        <f t="shared" si="12"/>
        <v>0</v>
      </c>
      <c r="AE75" s="23">
        <f t="shared" si="12"/>
        <v>0</v>
      </c>
      <c r="AF75" s="23">
        <f t="shared" si="12"/>
        <v>0</v>
      </c>
      <c r="AG75" s="23">
        <f t="shared" si="12"/>
        <v>0</v>
      </c>
      <c r="AH75" s="23">
        <f t="shared" si="12"/>
        <v>10</v>
      </c>
      <c r="AI75" s="23">
        <f t="shared" si="12"/>
        <v>0</v>
      </c>
      <c r="AJ75" s="23">
        <f t="shared" si="12"/>
        <v>15</v>
      </c>
      <c r="AK75" s="23">
        <f t="shared" si="12"/>
        <v>0</v>
      </c>
      <c r="AL75" s="23">
        <f t="shared" si="12"/>
        <v>0</v>
      </c>
      <c r="AM75" s="23">
        <f t="shared" si="12"/>
        <v>0</v>
      </c>
      <c r="AN75" s="23">
        <f t="shared" si="12"/>
        <v>0</v>
      </c>
      <c r="AO75" s="23">
        <f t="shared" si="12"/>
        <v>3</v>
      </c>
      <c r="AP75" s="23">
        <f t="shared" si="12"/>
        <v>0</v>
      </c>
      <c r="AQ75" s="23">
        <f t="shared" si="12"/>
        <v>20</v>
      </c>
      <c r="AR75" s="23">
        <f t="shared" si="12"/>
        <v>0</v>
      </c>
      <c r="AS75" s="23">
        <f t="shared" si="12"/>
        <v>0</v>
      </c>
      <c r="AT75" s="23">
        <f t="shared" si="12"/>
        <v>0</v>
      </c>
      <c r="AU75" s="23">
        <f t="shared" si="12"/>
        <v>0</v>
      </c>
      <c r="AV75" s="23">
        <f t="shared" si="12"/>
        <v>10</v>
      </c>
      <c r="AW75" s="23">
        <f t="shared" si="12"/>
        <v>260</v>
      </c>
      <c r="AX75" s="23">
        <f t="shared" si="12"/>
        <v>875</v>
      </c>
      <c r="AY75" s="23">
        <f t="shared" si="12"/>
        <v>35</v>
      </c>
    </row>
    <row r="76" spans="1:51" ht="21.4" customHeight="1" x14ac:dyDescent="0.25">
      <c r="A76" s="128" t="s">
        <v>152</v>
      </c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</row>
    <row r="77" spans="1:51" ht="15.6" customHeight="1" x14ac:dyDescent="0.25">
      <c r="A77" s="124" t="s">
        <v>153</v>
      </c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</row>
    <row r="78" spans="1:51" ht="15.75" x14ac:dyDescent="0.25">
      <c r="A78" s="21">
        <v>52</v>
      </c>
      <c r="B78" s="24" t="s">
        <v>154</v>
      </c>
      <c r="C78" s="28" t="s">
        <v>155</v>
      </c>
      <c r="D78" s="24">
        <v>3</v>
      </c>
      <c r="E78" s="24"/>
      <c r="F78" s="24"/>
      <c r="G78" s="68"/>
      <c r="H78" s="68"/>
      <c r="I78" s="68"/>
      <c r="J78" s="68"/>
      <c r="K78" s="68"/>
      <c r="L78" s="68"/>
      <c r="M78" s="68"/>
      <c r="N78" s="16"/>
      <c r="O78" s="16"/>
      <c r="P78" s="16"/>
      <c r="Q78" s="16"/>
      <c r="R78" s="16"/>
      <c r="S78" s="16"/>
      <c r="T78" s="16"/>
      <c r="U78" s="71">
        <v>15</v>
      </c>
      <c r="V78" s="71"/>
      <c r="W78" s="71"/>
      <c r="X78" s="71"/>
      <c r="Y78" s="71"/>
      <c r="Z78" s="71"/>
      <c r="AA78" s="71">
        <v>2</v>
      </c>
      <c r="AB78" s="17"/>
      <c r="AC78" s="17"/>
      <c r="AD78" s="17"/>
      <c r="AE78" s="17"/>
      <c r="AF78" s="17"/>
      <c r="AG78" s="17"/>
      <c r="AH78" s="17"/>
      <c r="AI78" s="74"/>
      <c r="AJ78" s="74"/>
      <c r="AK78" s="74"/>
      <c r="AL78" s="74"/>
      <c r="AM78" s="74"/>
      <c r="AN78" s="74"/>
      <c r="AO78" s="74"/>
      <c r="AP78" s="71"/>
      <c r="AQ78" s="71"/>
      <c r="AR78" s="71"/>
      <c r="AS78" s="71"/>
      <c r="AT78" s="71"/>
      <c r="AU78" s="71"/>
      <c r="AV78" s="71"/>
      <c r="AW78" s="18">
        <f t="shared" ref="AW78:AW83" si="13">SUM(G78:K78,N78:R78,U78:Y78,AB78:AF78,AI78:AM78,AP78:AT78)</f>
        <v>15</v>
      </c>
      <c r="AX78" s="18">
        <v>50</v>
      </c>
      <c r="AY78" s="18">
        <f t="shared" ref="AY78:AY84" si="14">SUM(M78,T78,AA78,AH78,AO78,AV78)</f>
        <v>2</v>
      </c>
    </row>
    <row r="79" spans="1:51" ht="30" x14ac:dyDescent="0.25">
      <c r="A79" s="21">
        <v>53</v>
      </c>
      <c r="B79" s="88" t="s">
        <v>156</v>
      </c>
      <c r="C79" s="28" t="s">
        <v>157</v>
      </c>
      <c r="D79" s="24">
        <v>4</v>
      </c>
      <c r="E79" s="24"/>
      <c r="F79" s="24"/>
      <c r="G79" s="68"/>
      <c r="H79" s="68"/>
      <c r="I79" s="68"/>
      <c r="J79" s="68"/>
      <c r="K79" s="68"/>
      <c r="L79" s="68"/>
      <c r="M79" s="68"/>
      <c r="N79" s="16"/>
      <c r="O79" s="16"/>
      <c r="P79" s="16"/>
      <c r="Q79" s="16"/>
      <c r="R79" s="16"/>
      <c r="S79" s="16"/>
      <c r="T79" s="16"/>
      <c r="U79" s="71"/>
      <c r="V79" s="71"/>
      <c r="W79" s="71"/>
      <c r="X79" s="71"/>
      <c r="Y79" s="71"/>
      <c r="Z79" s="71"/>
      <c r="AA79" s="71"/>
      <c r="AB79" s="90" t="s">
        <v>202</v>
      </c>
      <c r="AC79" s="17"/>
      <c r="AD79" s="17"/>
      <c r="AE79" s="17"/>
      <c r="AF79" s="17"/>
      <c r="AG79" s="17"/>
      <c r="AH79" s="83">
        <v>2</v>
      </c>
      <c r="AI79" s="74"/>
      <c r="AJ79" s="74"/>
      <c r="AK79" s="74"/>
      <c r="AL79" s="74"/>
      <c r="AM79" s="74"/>
      <c r="AN79" s="74"/>
      <c r="AO79" s="74"/>
      <c r="AP79" s="71"/>
      <c r="AQ79" s="71"/>
      <c r="AR79" s="71"/>
      <c r="AS79" s="71"/>
      <c r="AT79" s="71"/>
      <c r="AU79" s="71"/>
      <c r="AV79" s="71"/>
      <c r="AW79" s="18">
        <v>15</v>
      </c>
      <c r="AX79" s="18">
        <v>50</v>
      </c>
      <c r="AY79" s="18">
        <f t="shared" si="14"/>
        <v>2</v>
      </c>
    </row>
    <row r="80" spans="1:51" ht="15.75" x14ac:dyDescent="0.25">
      <c r="A80" s="21">
        <v>54</v>
      </c>
      <c r="B80" s="88" t="s">
        <v>158</v>
      </c>
      <c r="C80" s="38" t="s">
        <v>159</v>
      </c>
      <c r="D80" s="24">
        <v>5</v>
      </c>
      <c r="E80" s="24"/>
      <c r="F80" s="24"/>
      <c r="G80" s="68"/>
      <c r="H80" s="68"/>
      <c r="I80" s="68"/>
      <c r="J80" s="68"/>
      <c r="K80" s="68"/>
      <c r="L80" s="68"/>
      <c r="M80" s="68"/>
      <c r="N80" s="16"/>
      <c r="O80" s="16"/>
      <c r="P80" s="16"/>
      <c r="Q80" s="16"/>
      <c r="R80" s="16"/>
      <c r="S80" s="16"/>
      <c r="T80" s="16"/>
      <c r="U80" s="71"/>
      <c r="V80" s="71"/>
      <c r="W80" s="71"/>
      <c r="X80" s="71"/>
      <c r="Y80" s="71"/>
      <c r="Z80" s="71"/>
      <c r="AA80" s="71"/>
      <c r="AB80" s="17"/>
      <c r="AC80" s="17"/>
      <c r="AD80" s="17"/>
      <c r="AE80" s="17"/>
      <c r="AF80" s="17"/>
      <c r="AG80" s="17"/>
      <c r="AH80" s="17"/>
      <c r="AI80" s="84" t="s">
        <v>202</v>
      </c>
      <c r="AJ80" s="74"/>
      <c r="AK80" s="74"/>
      <c r="AL80" s="74"/>
      <c r="AM80" s="74"/>
      <c r="AN80" s="74"/>
      <c r="AO80" s="74">
        <v>2</v>
      </c>
      <c r="AP80" s="71"/>
      <c r="AQ80" s="71"/>
      <c r="AR80" s="71"/>
      <c r="AS80" s="71"/>
      <c r="AT80" s="71"/>
      <c r="AU80" s="71"/>
      <c r="AV80" s="71"/>
      <c r="AW80" s="18">
        <v>15</v>
      </c>
      <c r="AX80" s="18">
        <v>50</v>
      </c>
      <c r="AY80" s="18">
        <f t="shared" si="14"/>
        <v>2</v>
      </c>
    </row>
    <row r="81" spans="1:51" ht="15.75" x14ac:dyDescent="0.25">
      <c r="A81" s="21">
        <v>55</v>
      </c>
      <c r="B81" s="88" t="s">
        <v>160</v>
      </c>
      <c r="C81" s="39" t="s">
        <v>161</v>
      </c>
      <c r="D81" s="24">
        <v>5</v>
      </c>
      <c r="E81" s="24"/>
      <c r="F81" s="24"/>
      <c r="G81" s="68"/>
      <c r="H81" s="68"/>
      <c r="I81" s="68"/>
      <c r="J81" s="68"/>
      <c r="K81" s="68"/>
      <c r="L81" s="68"/>
      <c r="M81" s="68"/>
      <c r="N81" s="16"/>
      <c r="O81" s="16"/>
      <c r="P81" s="16"/>
      <c r="Q81" s="16"/>
      <c r="R81" s="16"/>
      <c r="S81" s="16"/>
      <c r="T81" s="16"/>
      <c r="U81" s="71"/>
      <c r="V81" s="71"/>
      <c r="W81" s="71"/>
      <c r="X81" s="71"/>
      <c r="Y81" s="71"/>
      <c r="Z81" s="71"/>
      <c r="AA81" s="71"/>
      <c r="AB81" s="17"/>
      <c r="AC81" s="17"/>
      <c r="AD81" s="17"/>
      <c r="AE81" s="17"/>
      <c r="AF81" s="17"/>
      <c r="AG81" s="17"/>
      <c r="AH81" s="17"/>
      <c r="AI81" s="84" t="s">
        <v>202</v>
      </c>
      <c r="AJ81" s="74"/>
      <c r="AK81" s="74"/>
      <c r="AL81" s="74"/>
      <c r="AM81" s="74"/>
      <c r="AN81" s="74"/>
      <c r="AO81" s="74">
        <v>2</v>
      </c>
      <c r="AP81" s="71"/>
      <c r="AQ81" s="71"/>
      <c r="AR81" s="71"/>
      <c r="AS81" s="71"/>
      <c r="AT81" s="71"/>
      <c r="AU81" s="71"/>
      <c r="AV81" s="71"/>
      <c r="AW81" s="18">
        <v>15</v>
      </c>
      <c r="AX81" s="18">
        <v>50</v>
      </c>
      <c r="AY81" s="18">
        <f t="shared" si="14"/>
        <v>2</v>
      </c>
    </row>
    <row r="82" spans="1:51" ht="15.75" x14ac:dyDescent="0.25">
      <c r="A82" s="21">
        <v>56</v>
      </c>
      <c r="B82" s="36" t="s">
        <v>162</v>
      </c>
      <c r="C82" s="40" t="s">
        <v>163</v>
      </c>
      <c r="D82" s="24">
        <v>6</v>
      </c>
      <c r="E82" s="24"/>
      <c r="F82" s="24"/>
      <c r="G82" s="68"/>
      <c r="H82" s="68"/>
      <c r="I82" s="68"/>
      <c r="J82" s="68"/>
      <c r="K82" s="68"/>
      <c r="L82" s="68"/>
      <c r="M82" s="68"/>
      <c r="N82" s="16"/>
      <c r="O82" s="16"/>
      <c r="P82" s="16"/>
      <c r="Q82" s="16"/>
      <c r="R82" s="16"/>
      <c r="S82" s="16"/>
      <c r="T82" s="16"/>
      <c r="U82" s="71"/>
      <c r="V82" s="71"/>
      <c r="W82" s="71"/>
      <c r="X82" s="71"/>
      <c r="Y82" s="71"/>
      <c r="Z82" s="71"/>
      <c r="AA82" s="71"/>
      <c r="AB82" s="17"/>
      <c r="AC82" s="17"/>
      <c r="AD82" s="17"/>
      <c r="AE82" s="17"/>
      <c r="AF82" s="17"/>
      <c r="AG82" s="17"/>
      <c r="AH82" s="17"/>
      <c r="AI82" s="74"/>
      <c r="AJ82" s="74"/>
      <c r="AK82" s="74"/>
      <c r="AL82" s="74"/>
      <c r="AM82" s="74"/>
      <c r="AN82" s="74"/>
      <c r="AO82" s="74"/>
      <c r="AP82" s="71">
        <v>15</v>
      </c>
      <c r="AQ82" s="71"/>
      <c r="AR82" s="71"/>
      <c r="AS82" s="71"/>
      <c r="AT82" s="71"/>
      <c r="AU82" s="71"/>
      <c r="AV82" s="71">
        <v>3</v>
      </c>
      <c r="AW82" s="18">
        <f t="shared" si="13"/>
        <v>15</v>
      </c>
      <c r="AX82" s="18">
        <v>75</v>
      </c>
      <c r="AY82" s="18">
        <f t="shared" si="14"/>
        <v>3</v>
      </c>
    </row>
    <row r="83" spans="1:51" ht="15.75" x14ac:dyDescent="0.25">
      <c r="A83" s="21">
        <v>57</v>
      </c>
      <c r="B83" s="29" t="s">
        <v>164</v>
      </c>
      <c r="C83" s="10" t="s">
        <v>165</v>
      </c>
      <c r="D83" s="24">
        <v>4</v>
      </c>
      <c r="E83" s="24">
        <v>5</v>
      </c>
      <c r="F83" s="24"/>
      <c r="G83" s="68"/>
      <c r="H83" s="68"/>
      <c r="I83" s="68"/>
      <c r="J83" s="68"/>
      <c r="K83" s="68"/>
      <c r="L83" s="68"/>
      <c r="M83" s="68"/>
      <c r="N83" s="16"/>
      <c r="O83" s="16"/>
      <c r="P83" s="16"/>
      <c r="Q83" s="16"/>
      <c r="R83" s="16"/>
      <c r="S83" s="16"/>
      <c r="T83" s="16"/>
      <c r="U83" s="71"/>
      <c r="V83" s="71"/>
      <c r="W83" s="71"/>
      <c r="X83" s="71"/>
      <c r="Y83" s="71"/>
      <c r="Z83" s="71"/>
      <c r="AA83" s="71"/>
      <c r="AB83" s="17">
        <v>10</v>
      </c>
      <c r="AC83" s="17"/>
      <c r="AD83" s="17"/>
      <c r="AE83" s="17"/>
      <c r="AF83" s="17"/>
      <c r="AG83" s="17"/>
      <c r="AH83" s="17">
        <v>1</v>
      </c>
      <c r="AI83" s="74"/>
      <c r="AJ83" s="74">
        <v>10</v>
      </c>
      <c r="AK83" s="74"/>
      <c r="AL83" s="74"/>
      <c r="AM83" s="74"/>
      <c r="AN83" s="74"/>
      <c r="AO83" s="74">
        <v>1</v>
      </c>
      <c r="AP83" s="71"/>
      <c r="AQ83" s="71"/>
      <c r="AR83" s="71"/>
      <c r="AS83" s="71"/>
      <c r="AT83" s="71"/>
      <c r="AU83" s="71"/>
      <c r="AV83" s="71"/>
      <c r="AW83" s="18">
        <f t="shared" si="13"/>
        <v>20</v>
      </c>
      <c r="AX83" s="18">
        <v>50</v>
      </c>
      <c r="AY83" s="18">
        <f t="shared" si="14"/>
        <v>2</v>
      </c>
    </row>
    <row r="84" spans="1:51" ht="30" x14ac:dyDescent="0.25">
      <c r="A84" s="21">
        <v>58</v>
      </c>
      <c r="B84" s="88" t="s">
        <v>166</v>
      </c>
      <c r="C84" s="10" t="s">
        <v>167</v>
      </c>
      <c r="D84" s="24"/>
      <c r="E84" s="24">
        <v>6</v>
      </c>
      <c r="F84" s="24"/>
      <c r="G84" s="68"/>
      <c r="H84" s="68"/>
      <c r="I84" s="68"/>
      <c r="J84" s="68"/>
      <c r="K84" s="68"/>
      <c r="L84" s="68"/>
      <c r="M84" s="68"/>
      <c r="N84" s="16"/>
      <c r="O84" s="16"/>
      <c r="P84" s="16"/>
      <c r="Q84" s="16"/>
      <c r="R84" s="16"/>
      <c r="S84" s="16"/>
      <c r="T84" s="16"/>
      <c r="U84" s="71"/>
      <c r="V84" s="71"/>
      <c r="W84" s="71"/>
      <c r="X84" s="71"/>
      <c r="Y84" s="71"/>
      <c r="Z84" s="71"/>
      <c r="AA84" s="71"/>
      <c r="AB84" s="17"/>
      <c r="AC84" s="17"/>
      <c r="AD84" s="17"/>
      <c r="AE84" s="17"/>
      <c r="AF84" s="17"/>
      <c r="AG84" s="17"/>
      <c r="AH84" s="17"/>
      <c r="AI84" s="74"/>
      <c r="AJ84" s="74"/>
      <c r="AK84" s="74"/>
      <c r="AL84" s="74"/>
      <c r="AM84" s="74"/>
      <c r="AN84" s="74"/>
      <c r="AO84" s="74"/>
      <c r="AP84" s="71"/>
      <c r="AQ84" s="89" t="s">
        <v>201</v>
      </c>
      <c r="AR84" s="71"/>
      <c r="AS84" s="71"/>
      <c r="AT84" s="71"/>
      <c r="AU84" s="71"/>
      <c r="AV84" s="71">
        <v>4</v>
      </c>
      <c r="AW84" s="18">
        <v>20</v>
      </c>
      <c r="AX84" s="18">
        <v>100</v>
      </c>
      <c r="AY84" s="18">
        <f t="shared" si="14"/>
        <v>4</v>
      </c>
    </row>
    <row r="85" spans="1:51" ht="15.6" customHeight="1" x14ac:dyDescent="0.25">
      <c r="A85" s="123" t="s">
        <v>138</v>
      </c>
      <c r="B85" s="123"/>
      <c r="C85" s="123"/>
      <c r="D85" s="24"/>
      <c r="E85" s="24"/>
      <c r="F85" s="18"/>
      <c r="G85" s="23">
        <f t="shared" ref="G85:AY85" si="15">SUM(G78:G84)</f>
        <v>0</v>
      </c>
      <c r="H85" s="23">
        <f t="shared" si="15"/>
        <v>0</v>
      </c>
      <c r="I85" s="23">
        <f t="shared" si="15"/>
        <v>0</v>
      </c>
      <c r="J85" s="23">
        <f t="shared" si="15"/>
        <v>0</v>
      </c>
      <c r="K85" s="23">
        <f t="shared" si="15"/>
        <v>0</v>
      </c>
      <c r="L85" s="23">
        <f t="shared" si="15"/>
        <v>0</v>
      </c>
      <c r="M85" s="23">
        <f t="shared" si="15"/>
        <v>0</v>
      </c>
      <c r="N85" s="23">
        <f t="shared" si="15"/>
        <v>0</v>
      </c>
      <c r="O85" s="23">
        <f t="shared" si="15"/>
        <v>0</v>
      </c>
      <c r="P85" s="23">
        <f t="shared" si="15"/>
        <v>0</v>
      </c>
      <c r="Q85" s="23">
        <f t="shared" si="15"/>
        <v>0</v>
      </c>
      <c r="R85" s="23">
        <f t="shared" si="15"/>
        <v>0</v>
      </c>
      <c r="S85" s="23">
        <f t="shared" si="15"/>
        <v>0</v>
      </c>
      <c r="T85" s="23">
        <f t="shared" si="15"/>
        <v>0</v>
      </c>
      <c r="U85" s="23">
        <f t="shared" si="15"/>
        <v>15</v>
      </c>
      <c r="V85" s="23">
        <f t="shared" si="15"/>
        <v>0</v>
      </c>
      <c r="W85" s="23">
        <f t="shared" si="15"/>
        <v>0</v>
      </c>
      <c r="X85" s="23">
        <f t="shared" si="15"/>
        <v>0</v>
      </c>
      <c r="Y85" s="23">
        <f t="shared" si="15"/>
        <v>0</v>
      </c>
      <c r="Z85" s="23">
        <f t="shared" si="15"/>
        <v>0</v>
      </c>
      <c r="AA85" s="23">
        <f t="shared" si="15"/>
        <v>2</v>
      </c>
      <c r="AB85" s="23">
        <v>25</v>
      </c>
      <c r="AC85" s="23">
        <f t="shared" si="15"/>
        <v>0</v>
      </c>
      <c r="AD85" s="23">
        <f t="shared" si="15"/>
        <v>0</v>
      </c>
      <c r="AE85" s="23">
        <f t="shared" si="15"/>
        <v>0</v>
      </c>
      <c r="AF85" s="23">
        <f t="shared" si="15"/>
        <v>0</v>
      </c>
      <c r="AG85" s="23">
        <f t="shared" si="15"/>
        <v>0</v>
      </c>
      <c r="AH85" s="23">
        <f t="shared" si="15"/>
        <v>3</v>
      </c>
      <c r="AI85" s="23">
        <v>30</v>
      </c>
      <c r="AJ85" s="23">
        <f t="shared" si="15"/>
        <v>10</v>
      </c>
      <c r="AK85" s="23">
        <f t="shared" si="15"/>
        <v>0</v>
      </c>
      <c r="AL85" s="23">
        <f t="shared" si="15"/>
        <v>0</v>
      </c>
      <c r="AM85" s="23">
        <f t="shared" si="15"/>
        <v>0</v>
      </c>
      <c r="AN85" s="23">
        <f t="shared" si="15"/>
        <v>0</v>
      </c>
      <c r="AO85" s="23">
        <f t="shared" si="15"/>
        <v>5</v>
      </c>
      <c r="AP85" s="23">
        <f t="shared" si="15"/>
        <v>15</v>
      </c>
      <c r="AQ85" s="23">
        <v>20</v>
      </c>
      <c r="AR85" s="23">
        <f t="shared" si="15"/>
        <v>0</v>
      </c>
      <c r="AS85" s="23">
        <f t="shared" si="15"/>
        <v>0</v>
      </c>
      <c r="AT85" s="23">
        <f t="shared" si="15"/>
        <v>0</v>
      </c>
      <c r="AU85" s="23">
        <f t="shared" si="15"/>
        <v>0</v>
      </c>
      <c r="AV85" s="23">
        <f t="shared" si="15"/>
        <v>7</v>
      </c>
      <c r="AW85" s="23">
        <f t="shared" si="15"/>
        <v>115</v>
      </c>
      <c r="AX85" s="23">
        <f t="shared" si="15"/>
        <v>425</v>
      </c>
      <c r="AY85" s="23">
        <f t="shared" si="15"/>
        <v>17</v>
      </c>
    </row>
    <row r="86" spans="1:51" ht="15.6" customHeight="1" x14ac:dyDescent="0.25">
      <c r="A86" s="124" t="s">
        <v>168</v>
      </c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  <c r="AW86" s="30"/>
      <c r="AX86" s="30"/>
      <c r="AY86" s="30"/>
    </row>
    <row r="87" spans="1:51" ht="15.75" x14ac:dyDescent="0.25">
      <c r="A87" s="55">
        <v>59</v>
      </c>
      <c r="B87" s="94" t="s">
        <v>169</v>
      </c>
      <c r="C87" s="20" t="s">
        <v>170</v>
      </c>
      <c r="D87" s="29"/>
      <c r="E87" s="29">
        <v>3</v>
      </c>
      <c r="F87" s="29"/>
      <c r="G87" s="69"/>
      <c r="H87" s="69"/>
      <c r="I87" s="69"/>
      <c r="J87" s="69"/>
      <c r="K87" s="69"/>
      <c r="L87" s="69"/>
      <c r="M87" s="69"/>
      <c r="N87" s="41"/>
      <c r="O87" s="41"/>
      <c r="P87" s="41"/>
      <c r="Q87" s="41"/>
      <c r="R87" s="41"/>
      <c r="S87" s="41"/>
      <c r="T87" s="41"/>
      <c r="U87" s="82">
        <v>15</v>
      </c>
      <c r="V87" s="72"/>
      <c r="W87" s="72"/>
      <c r="X87" s="72"/>
      <c r="Y87" s="72"/>
      <c r="Z87" s="72"/>
      <c r="AA87" s="72">
        <v>1</v>
      </c>
      <c r="AB87" s="42"/>
      <c r="AC87" s="42"/>
      <c r="AD87" s="42"/>
      <c r="AE87" s="42"/>
      <c r="AF87" s="42"/>
      <c r="AG87" s="42"/>
      <c r="AH87" s="42"/>
      <c r="AI87" s="76"/>
      <c r="AJ87" s="76"/>
      <c r="AK87" s="76"/>
      <c r="AL87" s="76"/>
      <c r="AM87" s="76"/>
      <c r="AN87" s="76"/>
      <c r="AO87" s="76"/>
      <c r="AP87" s="72"/>
      <c r="AQ87" s="72"/>
      <c r="AR87" s="72"/>
      <c r="AS87" s="72"/>
      <c r="AT87" s="72"/>
      <c r="AU87" s="72"/>
      <c r="AV87" s="72"/>
      <c r="AW87" s="18">
        <v>15</v>
      </c>
      <c r="AX87" s="26">
        <v>25</v>
      </c>
      <c r="AY87" s="18">
        <v>1</v>
      </c>
    </row>
    <row r="88" spans="1:51" ht="31.5" x14ac:dyDescent="0.25">
      <c r="A88" s="55">
        <v>60</v>
      </c>
      <c r="B88" s="88" t="s">
        <v>171</v>
      </c>
      <c r="C88" s="11" t="s">
        <v>172</v>
      </c>
      <c r="D88" s="29">
        <v>3</v>
      </c>
      <c r="E88" s="29"/>
      <c r="F88" s="29"/>
      <c r="G88" s="69"/>
      <c r="H88" s="69"/>
      <c r="I88" s="69"/>
      <c r="J88" s="69"/>
      <c r="K88" s="69"/>
      <c r="L88" s="69"/>
      <c r="M88" s="69"/>
      <c r="N88" s="41"/>
      <c r="O88" s="41"/>
      <c r="P88" s="41"/>
      <c r="Q88" s="41"/>
      <c r="R88" s="41"/>
      <c r="S88" s="41"/>
      <c r="T88" s="41"/>
      <c r="U88" s="82">
        <v>15</v>
      </c>
      <c r="V88" s="72"/>
      <c r="W88" s="72"/>
      <c r="X88" s="72"/>
      <c r="Y88" s="72"/>
      <c r="Z88" s="72"/>
      <c r="AA88" s="72">
        <v>1</v>
      </c>
      <c r="AB88" s="42"/>
      <c r="AC88" s="42"/>
      <c r="AD88" s="42"/>
      <c r="AE88" s="42"/>
      <c r="AF88" s="42"/>
      <c r="AG88" s="42"/>
      <c r="AH88" s="42"/>
      <c r="AI88" s="76"/>
      <c r="AJ88" s="76"/>
      <c r="AK88" s="76"/>
      <c r="AL88" s="76"/>
      <c r="AM88" s="76"/>
      <c r="AN88" s="76"/>
      <c r="AO88" s="76"/>
      <c r="AP88" s="72"/>
      <c r="AQ88" s="72"/>
      <c r="AR88" s="72"/>
      <c r="AS88" s="72"/>
      <c r="AT88" s="72"/>
      <c r="AU88" s="72"/>
      <c r="AV88" s="72"/>
      <c r="AW88" s="18">
        <v>15</v>
      </c>
      <c r="AX88" s="26">
        <v>25</v>
      </c>
      <c r="AY88" s="18">
        <v>1</v>
      </c>
    </row>
    <row r="89" spans="1:51" ht="15.75" x14ac:dyDescent="0.25">
      <c r="A89" s="55">
        <v>61</v>
      </c>
      <c r="B89" s="94" t="s">
        <v>173</v>
      </c>
      <c r="C89" s="20" t="s">
        <v>174</v>
      </c>
      <c r="D89" s="29"/>
      <c r="E89" s="29">
        <v>4</v>
      </c>
      <c r="F89" s="29"/>
      <c r="G89" s="69"/>
      <c r="H89" s="69"/>
      <c r="I89" s="69"/>
      <c r="J89" s="69"/>
      <c r="K89" s="69"/>
      <c r="L89" s="69"/>
      <c r="M89" s="69"/>
      <c r="N89" s="41"/>
      <c r="O89" s="41"/>
      <c r="P89" s="41"/>
      <c r="Q89" s="41"/>
      <c r="R89" s="41"/>
      <c r="S89" s="41"/>
      <c r="T89" s="41"/>
      <c r="U89" s="72"/>
      <c r="V89" s="72"/>
      <c r="W89" s="72"/>
      <c r="X89" s="72"/>
      <c r="Y89" s="72"/>
      <c r="Z89" s="72"/>
      <c r="AA89" s="72"/>
      <c r="AB89" s="83">
        <v>15</v>
      </c>
      <c r="AC89" s="42"/>
      <c r="AD89" s="42"/>
      <c r="AE89" s="42"/>
      <c r="AF89" s="42"/>
      <c r="AG89" s="42"/>
      <c r="AH89" s="42">
        <v>3</v>
      </c>
      <c r="AI89" s="76"/>
      <c r="AJ89" s="76"/>
      <c r="AK89" s="76"/>
      <c r="AL89" s="76"/>
      <c r="AM89" s="76"/>
      <c r="AN89" s="76"/>
      <c r="AO89" s="76"/>
      <c r="AP89" s="72"/>
      <c r="AQ89" s="72"/>
      <c r="AR89" s="72"/>
      <c r="AS89" s="72"/>
      <c r="AT89" s="72"/>
      <c r="AU89" s="72"/>
      <c r="AV89" s="72"/>
      <c r="AW89" s="18">
        <v>15</v>
      </c>
      <c r="AX89" s="26">
        <v>75</v>
      </c>
      <c r="AY89" s="18">
        <v>3</v>
      </c>
    </row>
    <row r="90" spans="1:51" ht="15.75" x14ac:dyDescent="0.25">
      <c r="A90" s="55">
        <v>62</v>
      </c>
      <c r="B90" s="88" t="s">
        <v>175</v>
      </c>
      <c r="C90" s="11" t="s">
        <v>176</v>
      </c>
      <c r="D90" s="29"/>
      <c r="E90" s="29">
        <v>5</v>
      </c>
      <c r="F90" s="29"/>
      <c r="G90" s="69"/>
      <c r="H90" s="69"/>
      <c r="I90" s="69"/>
      <c r="J90" s="69"/>
      <c r="K90" s="69"/>
      <c r="L90" s="69"/>
      <c r="M90" s="69"/>
      <c r="N90" s="41"/>
      <c r="O90" s="41"/>
      <c r="P90" s="41"/>
      <c r="Q90" s="41"/>
      <c r="R90" s="41"/>
      <c r="S90" s="41"/>
      <c r="T90" s="41"/>
      <c r="U90" s="72"/>
      <c r="V90" s="72"/>
      <c r="W90" s="72"/>
      <c r="X90" s="72"/>
      <c r="Y90" s="72"/>
      <c r="Z90" s="72"/>
      <c r="AA90" s="72"/>
      <c r="AB90" s="42"/>
      <c r="AC90" s="42"/>
      <c r="AD90" s="42"/>
      <c r="AE90" s="42"/>
      <c r="AF90" s="42"/>
      <c r="AG90" s="42"/>
      <c r="AH90" s="42"/>
      <c r="AI90" s="84" t="s">
        <v>194</v>
      </c>
      <c r="AJ90" s="76"/>
      <c r="AK90" s="76"/>
      <c r="AL90" s="76"/>
      <c r="AM90" s="76"/>
      <c r="AN90" s="76"/>
      <c r="AO90" s="76">
        <v>2</v>
      </c>
      <c r="AP90" s="72"/>
      <c r="AQ90" s="72"/>
      <c r="AR90" s="72"/>
      <c r="AS90" s="72"/>
      <c r="AT90" s="72"/>
      <c r="AU90" s="72"/>
      <c r="AV90" s="72"/>
      <c r="AW90" s="18">
        <v>10</v>
      </c>
      <c r="AX90" s="26">
        <v>50</v>
      </c>
      <c r="AY90" s="18">
        <v>2</v>
      </c>
    </row>
    <row r="91" spans="1:51" ht="31.5" x14ac:dyDescent="0.25">
      <c r="A91" s="55">
        <v>63</v>
      </c>
      <c r="B91" s="88" t="s">
        <v>177</v>
      </c>
      <c r="C91" s="11" t="s">
        <v>178</v>
      </c>
      <c r="D91" s="29"/>
      <c r="E91" s="29" t="s">
        <v>179</v>
      </c>
      <c r="F91" s="29"/>
      <c r="G91" s="69"/>
      <c r="H91" s="69"/>
      <c r="I91" s="69"/>
      <c r="J91" s="69"/>
      <c r="K91" s="69"/>
      <c r="L91" s="69"/>
      <c r="M91" s="69"/>
      <c r="N91" s="41"/>
      <c r="O91" s="41"/>
      <c r="P91" s="41"/>
      <c r="Q91" s="41"/>
      <c r="R91" s="41"/>
      <c r="S91" s="41"/>
      <c r="T91" s="41"/>
      <c r="U91" s="72"/>
      <c r="V91" s="72"/>
      <c r="W91" s="72"/>
      <c r="X91" s="72"/>
      <c r="Y91" s="72"/>
      <c r="Z91" s="72"/>
      <c r="AA91" s="72"/>
      <c r="AB91" s="42"/>
      <c r="AC91" s="42"/>
      <c r="AD91" s="42"/>
      <c r="AE91" s="42"/>
      <c r="AF91" s="42"/>
      <c r="AG91" s="42"/>
      <c r="AH91" s="42"/>
      <c r="AI91" s="76">
        <v>10</v>
      </c>
      <c r="AJ91" s="76"/>
      <c r="AK91" s="76"/>
      <c r="AL91" s="76"/>
      <c r="AM91" s="76"/>
      <c r="AN91" s="76"/>
      <c r="AO91" s="76">
        <v>1</v>
      </c>
      <c r="AP91" s="72"/>
      <c r="AQ91" s="82" t="s">
        <v>194</v>
      </c>
      <c r="AR91" s="72"/>
      <c r="AS91" s="72"/>
      <c r="AT91" s="72"/>
      <c r="AU91" s="72"/>
      <c r="AV91" s="72">
        <v>1</v>
      </c>
      <c r="AW91" s="18">
        <v>20</v>
      </c>
      <c r="AX91" s="26">
        <v>50</v>
      </c>
      <c r="AY91" s="18">
        <v>2</v>
      </c>
    </row>
    <row r="92" spans="1:51" ht="31.5" x14ac:dyDescent="0.25">
      <c r="A92" s="55">
        <v>64</v>
      </c>
      <c r="B92" s="29" t="s">
        <v>180</v>
      </c>
      <c r="C92" s="12" t="s">
        <v>181</v>
      </c>
      <c r="D92" s="29">
        <v>5</v>
      </c>
      <c r="E92" s="29">
        <v>6</v>
      </c>
      <c r="F92" s="29"/>
      <c r="G92" s="69"/>
      <c r="H92" s="69"/>
      <c r="I92" s="69"/>
      <c r="J92" s="69"/>
      <c r="K92" s="69"/>
      <c r="L92" s="69"/>
      <c r="M92" s="69"/>
      <c r="N92" s="41"/>
      <c r="O92" s="41"/>
      <c r="P92" s="41"/>
      <c r="Q92" s="41"/>
      <c r="R92" s="41"/>
      <c r="S92" s="41"/>
      <c r="T92" s="41"/>
      <c r="U92" s="72"/>
      <c r="V92" s="72"/>
      <c r="W92" s="72"/>
      <c r="X92" s="72"/>
      <c r="Y92" s="72"/>
      <c r="Z92" s="72"/>
      <c r="AA92" s="72"/>
      <c r="AB92" s="42"/>
      <c r="AC92" s="42"/>
      <c r="AD92" s="42"/>
      <c r="AE92" s="42"/>
      <c r="AF92" s="42"/>
      <c r="AG92" s="42"/>
      <c r="AH92" s="42"/>
      <c r="AI92" s="76">
        <v>10</v>
      </c>
      <c r="AJ92" s="76"/>
      <c r="AK92" s="76"/>
      <c r="AL92" s="76"/>
      <c r="AM92" s="76"/>
      <c r="AN92" s="76"/>
      <c r="AO92" s="76">
        <v>2</v>
      </c>
      <c r="AP92" s="72"/>
      <c r="AQ92" s="72">
        <v>15</v>
      </c>
      <c r="AR92" s="72"/>
      <c r="AS92" s="72"/>
      <c r="AT92" s="72"/>
      <c r="AU92" s="72"/>
      <c r="AV92" s="72">
        <v>2</v>
      </c>
      <c r="AW92" s="18">
        <v>25</v>
      </c>
      <c r="AX92" s="26">
        <v>100</v>
      </c>
      <c r="AY92" s="18">
        <v>4</v>
      </c>
    </row>
    <row r="93" spans="1:51" ht="30" x14ac:dyDescent="0.25">
      <c r="A93" s="55">
        <v>65</v>
      </c>
      <c r="B93" s="88" t="s">
        <v>182</v>
      </c>
      <c r="C93" s="11" t="s">
        <v>183</v>
      </c>
      <c r="D93" s="29"/>
      <c r="E93" s="29">
        <v>6</v>
      </c>
      <c r="F93" s="29"/>
      <c r="G93" s="69"/>
      <c r="H93" s="69"/>
      <c r="I93" s="69"/>
      <c r="J93" s="69"/>
      <c r="K93" s="69"/>
      <c r="L93" s="69"/>
      <c r="M93" s="69"/>
      <c r="N93" s="41"/>
      <c r="O93" s="41"/>
      <c r="P93" s="41"/>
      <c r="Q93" s="41"/>
      <c r="R93" s="41"/>
      <c r="S93" s="41"/>
      <c r="T93" s="41"/>
      <c r="U93" s="72"/>
      <c r="V93" s="72"/>
      <c r="W93" s="72"/>
      <c r="X93" s="72"/>
      <c r="Y93" s="72"/>
      <c r="Z93" s="72"/>
      <c r="AA93" s="72"/>
      <c r="AB93" s="42"/>
      <c r="AC93" s="42"/>
      <c r="AD93" s="42"/>
      <c r="AE93" s="42"/>
      <c r="AF93" s="42"/>
      <c r="AG93" s="42"/>
      <c r="AH93" s="42"/>
      <c r="AI93" s="76"/>
      <c r="AJ93" s="76"/>
      <c r="AK93" s="76"/>
      <c r="AL93" s="76"/>
      <c r="AM93" s="76"/>
      <c r="AN93" s="76"/>
      <c r="AO93" s="76"/>
      <c r="AP93" s="89" t="s">
        <v>202</v>
      </c>
      <c r="AQ93" s="72"/>
      <c r="AR93" s="72"/>
      <c r="AS93" s="72"/>
      <c r="AT93" s="72"/>
      <c r="AU93" s="72"/>
      <c r="AV93" s="72">
        <v>4</v>
      </c>
      <c r="AW93" s="81">
        <v>15</v>
      </c>
      <c r="AX93" s="26">
        <v>100</v>
      </c>
      <c r="AY93" s="18">
        <v>4</v>
      </c>
    </row>
    <row r="94" spans="1:51" ht="16.5" customHeight="1" x14ac:dyDescent="0.25">
      <c r="A94" s="129" t="s">
        <v>55</v>
      </c>
      <c r="B94" s="129"/>
      <c r="C94" s="129"/>
      <c r="D94" s="44"/>
      <c r="E94" s="44"/>
      <c r="F94" s="43"/>
      <c r="G94" s="45">
        <f t="shared" ref="G94:AY94" si="16">SUM(G87:G93)</f>
        <v>0</v>
      </c>
      <c r="H94" s="45">
        <f t="shared" si="16"/>
        <v>0</v>
      </c>
      <c r="I94" s="45">
        <f t="shared" si="16"/>
        <v>0</v>
      </c>
      <c r="J94" s="45">
        <f t="shared" si="16"/>
        <v>0</v>
      </c>
      <c r="K94" s="45">
        <f t="shared" si="16"/>
        <v>0</v>
      </c>
      <c r="L94" s="45">
        <f t="shared" si="16"/>
        <v>0</v>
      </c>
      <c r="M94" s="45">
        <f t="shared" si="16"/>
        <v>0</v>
      </c>
      <c r="N94" s="45">
        <f t="shared" si="16"/>
        <v>0</v>
      </c>
      <c r="O94" s="45">
        <f t="shared" si="16"/>
        <v>0</v>
      </c>
      <c r="P94" s="45">
        <f t="shared" si="16"/>
        <v>0</v>
      </c>
      <c r="Q94" s="45">
        <f t="shared" si="16"/>
        <v>0</v>
      </c>
      <c r="R94" s="45">
        <f t="shared" si="16"/>
        <v>0</v>
      </c>
      <c r="S94" s="45">
        <f t="shared" si="16"/>
        <v>0</v>
      </c>
      <c r="T94" s="45">
        <f t="shared" si="16"/>
        <v>0</v>
      </c>
      <c r="U94" s="45">
        <v>30</v>
      </c>
      <c r="V94" s="45">
        <f t="shared" si="16"/>
        <v>0</v>
      </c>
      <c r="W94" s="45">
        <f t="shared" si="16"/>
        <v>0</v>
      </c>
      <c r="X94" s="45">
        <f t="shared" si="16"/>
        <v>0</v>
      </c>
      <c r="Y94" s="45">
        <f t="shared" si="16"/>
        <v>0</v>
      </c>
      <c r="Z94" s="45">
        <f t="shared" si="16"/>
        <v>0</v>
      </c>
      <c r="AA94" s="45">
        <f t="shared" si="16"/>
        <v>2</v>
      </c>
      <c r="AB94" s="45">
        <v>15</v>
      </c>
      <c r="AC94" s="45">
        <f t="shared" si="16"/>
        <v>0</v>
      </c>
      <c r="AD94" s="45">
        <f t="shared" si="16"/>
        <v>0</v>
      </c>
      <c r="AE94" s="45">
        <f t="shared" si="16"/>
        <v>0</v>
      </c>
      <c r="AF94" s="45">
        <f t="shared" si="16"/>
        <v>0</v>
      </c>
      <c r="AG94" s="45">
        <f t="shared" si="16"/>
        <v>0</v>
      </c>
      <c r="AH94" s="45">
        <f t="shared" si="16"/>
        <v>3</v>
      </c>
      <c r="AI94" s="45">
        <v>30</v>
      </c>
      <c r="AJ94" s="45">
        <f t="shared" si="16"/>
        <v>0</v>
      </c>
      <c r="AK94" s="45">
        <f t="shared" si="16"/>
        <v>0</v>
      </c>
      <c r="AL94" s="45">
        <f t="shared" si="16"/>
        <v>0</v>
      </c>
      <c r="AM94" s="45">
        <f t="shared" si="16"/>
        <v>0</v>
      </c>
      <c r="AN94" s="45">
        <f t="shared" si="16"/>
        <v>0</v>
      </c>
      <c r="AO94" s="45">
        <f t="shared" si="16"/>
        <v>5</v>
      </c>
      <c r="AP94" s="45">
        <v>15</v>
      </c>
      <c r="AQ94" s="45">
        <v>25</v>
      </c>
      <c r="AR94" s="45">
        <f t="shared" si="16"/>
        <v>0</v>
      </c>
      <c r="AS94" s="45">
        <f t="shared" si="16"/>
        <v>0</v>
      </c>
      <c r="AT94" s="45">
        <f t="shared" si="16"/>
        <v>0</v>
      </c>
      <c r="AU94" s="45">
        <f t="shared" si="16"/>
        <v>0</v>
      </c>
      <c r="AV94" s="45">
        <f t="shared" si="16"/>
        <v>7</v>
      </c>
      <c r="AW94" s="63">
        <f t="shared" si="16"/>
        <v>115</v>
      </c>
      <c r="AX94" s="63">
        <f t="shared" si="16"/>
        <v>425</v>
      </c>
      <c r="AY94" s="63">
        <f t="shared" si="16"/>
        <v>17</v>
      </c>
    </row>
    <row r="95" spans="1:51" ht="15.75" x14ac:dyDescent="0.25">
      <c r="A95" s="21"/>
      <c r="B95" s="24" t="s">
        <v>184</v>
      </c>
      <c r="C95" s="46"/>
      <c r="D95" s="46"/>
      <c r="E95" s="46"/>
      <c r="F95" s="46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</row>
    <row r="96" spans="1:51" ht="15.75" customHeight="1" x14ac:dyDescent="0.3">
      <c r="A96" s="21"/>
      <c r="B96" s="24" t="s">
        <v>185</v>
      </c>
      <c r="C96" s="46"/>
      <c r="D96" s="46"/>
      <c r="E96" s="46"/>
      <c r="F96" s="46"/>
      <c r="G96" s="127">
        <f>SUM(G21,H21,G36,H36,I36)</f>
        <v>206</v>
      </c>
      <c r="H96" s="127"/>
      <c r="I96" s="127"/>
      <c r="J96" s="127"/>
      <c r="K96" s="127"/>
      <c r="L96" s="127"/>
      <c r="M96" s="47"/>
      <c r="N96" s="127">
        <f>SUM(N21,O21,Q21,N36,O36,P36)</f>
        <v>220</v>
      </c>
      <c r="O96" s="127"/>
      <c r="P96" s="127"/>
      <c r="Q96" s="127"/>
      <c r="R96" s="127"/>
      <c r="S96" s="127"/>
      <c r="T96" s="47"/>
      <c r="U96" s="127">
        <f>SUM(W21,U36,V36,W36,U50,V50,U94)</f>
        <v>295</v>
      </c>
      <c r="V96" s="127"/>
      <c r="W96" s="127"/>
      <c r="X96" s="127"/>
      <c r="Y96" s="127"/>
      <c r="Z96" s="127"/>
      <c r="AA96" s="47"/>
      <c r="AB96" s="127">
        <f>SUM(AD21,AB36,AC36,AD36,AF36,AC50,AB94)</f>
        <v>260</v>
      </c>
      <c r="AC96" s="127"/>
      <c r="AD96" s="127"/>
      <c r="AE96" s="127"/>
      <c r="AF96" s="127"/>
      <c r="AG96" s="127"/>
      <c r="AH96" s="47"/>
      <c r="AI96" s="127">
        <f>SUM(AK21,AJ36,AK36,AM36,AJ50,AI94,AJ94)</f>
        <v>205</v>
      </c>
      <c r="AJ96" s="127"/>
      <c r="AK96" s="127"/>
      <c r="AL96" s="127"/>
      <c r="AM96" s="127"/>
      <c r="AN96" s="127"/>
      <c r="AO96" s="47"/>
      <c r="AP96" s="127">
        <f>SUM(AP94,AQ94,AQ50,AT36,AQ21)</f>
        <v>90</v>
      </c>
      <c r="AQ96" s="127"/>
      <c r="AR96" s="127"/>
      <c r="AS96" s="127"/>
      <c r="AT96" s="127"/>
      <c r="AU96" s="127"/>
      <c r="AV96" s="48"/>
      <c r="AW96" s="49">
        <f>AW21+AW36+AW41+AW50+AW85</f>
        <v>1391</v>
      </c>
      <c r="AX96" s="49">
        <f t="shared" ref="AX96" si="17">AX21+AX36+AX41+AX50+AX85</f>
        <v>4511</v>
      </c>
      <c r="AY96" s="49">
        <f>AY21+AY36+AY41+AY50+AY85</f>
        <v>180</v>
      </c>
    </row>
    <row r="97" spans="1:51" ht="15.75" customHeight="1" thickBot="1" x14ac:dyDescent="0.35">
      <c r="A97" s="99"/>
      <c r="B97" s="100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133" t="s">
        <v>203</v>
      </c>
      <c r="AR97" s="134"/>
      <c r="AS97" s="134"/>
      <c r="AT97" s="134"/>
      <c r="AU97" s="134"/>
      <c r="AV97" s="135"/>
      <c r="AW97" s="101">
        <f>SUM(AW21,AW36,AW41,AW67,AW85)</f>
        <v>1601</v>
      </c>
      <c r="AX97" s="49">
        <v>4511</v>
      </c>
      <c r="AY97" s="49">
        <v>180</v>
      </c>
    </row>
    <row r="98" spans="1:51" ht="16.149999999999999" customHeight="1" thickBot="1" x14ac:dyDescent="0.3">
      <c r="A98" s="56"/>
      <c r="B98" s="50"/>
      <c r="C98" s="51"/>
      <c r="D98" s="51"/>
      <c r="E98" s="51"/>
      <c r="F98" s="51"/>
      <c r="G98" s="131">
        <f>SUM(G96,N96)</f>
        <v>426</v>
      </c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>
        <f>U96+AB96</f>
        <v>555</v>
      </c>
      <c r="V98" s="131"/>
      <c r="W98" s="131"/>
      <c r="X98" s="131"/>
      <c r="Y98" s="131"/>
      <c r="Z98" s="131"/>
      <c r="AA98" s="131"/>
      <c r="AB98" s="131"/>
      <c r="AC98" s="131"/>
      <c r="AD98" s="131"/>
      <c r="AE98" s="131"/>
      <c r="AF98" s="131"/>
      <c r="AG98" s="131"/>
      <c r="AH98" s="131"/>
      <c r="AI98" s="131">
        <f>AI96+AP96</f>
        <v>295</v>
      </c>
      <c r="AJ98" s="131"/>
      <c r="AK98" s="131"/>
      <c r="AL98" s="131"/>
      <c r="AM98" s="131"/>
      <c r="AN98" s="131"/>
      <c r="AO98" s="131"/>
      <c r="AP98" s="131"/>
      <c r="AQ98" s="132"/>
      <c r="AR98" s="132"/>
      <c r="AS98" s="132"/>
      <c r="AT98" s="132"/>
      <c r="AU98" s="132"/>
      <c r="AV98" s="132">
        <f>SUM(G98:AU98)</f>
        <v>1276</v>
      </c>
      <c r="AW98" s="51"/>
      <c r="AX98" s="51"/>
      <c r="AY98"/>
    </row>
    <row r="99" spans="1:51" ht="15.75" x14ac:dyDescent="0.25">
      <c r="A99" s="57"/>
      <c r="B99" s="1"/>
      <c r="C99" s="2"/>
      <c r="D99" s="3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/>
      <c r="T99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/>
    </row>
    <row r="100" spans="1:51" x14ac:dyDescent="0.25">
      <c r="A100" s="58"/>
      <c r="B100" s="130" t="s">
        <v>186</v>
      </c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</row>
    <row r="101" spans="1:51" ht="17.45" customHeight="1" x14ac:dyDescent="0.25">
      <c r="A101" s="58"/>
      <c r="B101" s="110" t="s">
        <v>187</v>
      </c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</row>
    <row r="102" spans="1:51" ht="20.45" customHeight="1" x14ac:dyDescent="0.25">
      <c r="B102" s="110" t="s">
        <v>188</v>
      </c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</row>
    <row r="103" spans="1:51" x14ac:dyDescent="0.25">
      <c r="B103" s="110" t="s">
        <v>189</v>
      </c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</row>
  </sheetData>
  <sheetProtection selectLockedCells="1" selectUnlockedCells="1"/>
  <mergeCells count="82">
    <mergeCell ref="B100:AY100"/>
    <mergeCell ref="B101:AY101"/>
    <mergeCell ref="B102:AY102"/>
    <mergeCell ref="N96:S96"/>
    <mergeCell ref="U96:Z96"/>
    <mergeCell ref="G98:T98"/>
    <mergeCell ref="U98:AH98"/>
    <mergeCell ref="AI98:AV98"/>
    <mergeCell ref="AQ97:AV97"/>
    <mergeCell ref="A51:AY51"/>
    <mergeCell ref="AB96:AG96"/>
    <mergeCell ref="AI96:AN96"/>
    <mergeCell ref="AP96:AU96"/>
    <mergeCell ref="A67:C67"/>
    <mergeCell ref="A68:AV68"/>
    <mergeCell ref="A75:C75"/>
    <mergeCell ref="A76:AY76"/>
    <mergeCell ref="A77:AY77"/>
    <mergeCell ref="A85:C85"/>
    <mergeCell ref="A86:AV86"/>
    <mergeCell ref="A94:C94"/>
    <mergeCell ref="G96:L96"/>
    <mergeCell ref="A37:AY37"/>
    <mergeCell ref="A38:AY38"/>
    <mergeCell ref="A42:AY42"/>
    <mergeCell ref="A43:AV43"/>
    <mergeCell ref="A50:C50"/>
    <mergeCell ref="U8:AA8"/>
    <mergeCell ref="AB8:AH8"/>
    <mergeCell ref="A21:C21"/>
    <mergeCell ref="A22:AY22"/>
    <mergeCell ref="A36:C36"/>
    <mergeCell ref="T9:T10"/>
    <mergeCell ref="AA9:AA10"/>
    <mergeCell ref="AB9:AB10"/>
    <mergeCell ref="A7:A10"/>
    <mergeCell ref="AY7:AY10"/>
    <mergeCell ref="G8:M8"/>
    <mergeCell ref="U9:U10"/>
    <mergeCell ref="V9:Y9"/>
    <mergeCell ref="Z9:Z10"/>
    <mergeCell ref="AI7:AV7"/>
    <mergeCell ref="AW7:AW10"/>
    <mergeCell ref="AI8:AO8"/>
    <mergeCell ref="AP8:AV8"/>
    <mergeCell ref="AX7:AX10"/>
    <mergeCell ref="U7:AH7"/>
    <mergeCell ref="N8:T8"/>
    <mergeCell ref="AP9:AP10"/>
    <mergeCell ref="AQ9:AT9"/>
    <mergeCell ref="AU9:AU10"/>
    <mergeCell ref="AV9:AV10"/>
    <mergeCell ref="AJ9:AM9"/>
    <mergeCell ref="AN9:AN10"/>
    <mergeCell ref="AC9:AF9"/>
    <mergeCell ref="AG9:AG10"/>
    <mergeCell ref="AH9:AH10"/>
    <mergeCell ref="AI9:AI10"/>
    <mergeCell ref="AO9:AO10"/>
    <mergeCell ref="B103:AY103"/>
    <mergeCell ref="D9:D10"/>
    <mergeCell ref="E9:E10"/>
    <mergeCell ref="F9:F10"/>
    <mergeCell ref="G9:G10"/>
    <mergeCell ref="H9:K9"/>
    <mergeCell ref="L9:L10"/>
    <mergeCell ref="M9:M10"/>
    <mergeCell ref="N9:N10"/>
    <mergeCell ref="O9:R9"/>
    <mergeCell ref="B7:B10"/>
    <mergeCell ref="C7:C10"/>
    <mergeCell ref="D7:F8"/>
    <mergeCell ref="G7:T7"/>
    <mergeCell ref="S9:S10"/>
    <mergeCell ref="A11:AY11"/>
    <mergeCell ref="A1:AY1"/>
    <mergeCell ref="B2:AY2"/>
    <mergeCell ref="B3:AY3"/>
    <mergeCell ref="B4:AY4"/>
    <mergeCell ref="A6:F6"/>
    <mergeCell ref="G6:AY6"/>
    <mergeCell ref="L5:R5"/>
  </mergeCells>
  <pageMargins left="0.24027777777777778" right="0.2298611111111111" top="0.32013888888888886" bottom="0.1701388888888889" header="0.51180555555555551" footer="0.51180555555555551"/>
  <pageSetup paperSize="9" firstPageNumber="0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4AEC9B40DFD62408AD0E9048F6CF60E" ma:contentTypeVersion="14" ma:contentTypeDescription="Utwórz nowy dokument." ma:contentTypeScope="" ma:versionID="ea6b9f56fdb145c53de9bdb59d875a70">
  <xsd:schema xmlns:xsd="http://www.w3.org/2001/XMLSchema" xmlns:xs="http://www.w3.org/2001/XMLSchema" xmlns:p="http://schemas.microsoft.com/office/2006/metadata/properties" xmlns:ns3="bdefa079-58fc-44ff-9153-095058b4932b" xmlns:ns4="93fcdba3-493e-48fc-93dc-dace99b8d2db" targetNamespace="http://schemas.microsoft.com/office/2006/metadata/properties" ma:root="true" ma:fieldsID="ac1f2c4282d1313ced484a88f38e144e" ns3:_="" ns4:_="">
    <xsd:import namespace="bdefa079-58fc-44ff-9153-095058b4932b"/>
    <xsd:import namespace="93fcdba3-493e-48fc-93dc-dace99b8d2d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fa079-58fc-44ff-9153-095058b493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cdba3-493e-48fc-93dc-dace99b8d2d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ED4C9E-5375-4FFF-9F56-6BC82D259B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efa079-58fc-44ff-9153-095058b4932b"/>
    <ds:schemaRef ds:uri="93fcdba3-493e-48fc-93dc-dace99b8d2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2750A8-7879-4F89-B222-82F60D4C2D7B}">
  <ds:schemaRefs>
    <ds:schemaRef ds:uri="bdefa079-58fc-44ff-9153-095058b4932b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3fcdba3-493e-48fc-93dc-dace99b8d2db"/>
  </ds:schemaRefs>
</ds:datastoreItem>
</file>

<file path=customXml/itemProps3.xml><?xml version="1.0" encoding="utf-8"?>
<ds:datastoreItem xmlns:ds="http://schemas.openxmlformats.org/officeDocument/2006/customXml" ds:itemID="{CD8EE113-21A2-43E4-AE60-AEEB9E2582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2022-Niestacjonarne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 Jan Hajduk</dc:creator>
  <cp:keywords/>
  <dc:description/>
  <cp:lastModifiedBy>Justyna Raczyńska</cp:lastModifiedBy>
  <cp:revision/>
  <dcterms:created xsi:type="dcterms:W3CDTF">2019-09-23T12:20:17Z</dcterms:created>
  <dcterms:modified xsi:type="dcterms:W3CDTF">2023-06-02T07:17:10Z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0x01010044AEC9B40DFD62408AD0E9048F6CF60E</vt:lpwstr>
  </property>
</Properties>
</file>