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deutschMaty2020\HarmonogramyStudiówIFO\"/>
    </mc:Choice>
  </mc:AlternateContent>
  <bookViews>
    <workbookView xWindow="0" yWindow="0" windowWidth="28800" windowHeight="11835" tabRatio="271"/>
  </bookViews>
  <sheets>
    <sheet name="2019-20Stacjonarne" sheetId="1" r:id="rId1"/>
  </sheets>
  <definedNames>
    <definedName name="Excel_BuiltIn_Print_Area">'2019-20Stacjonarne'!#REF!</definedName>
  </definedNames>
  <calcPr calcId="162913"/>
</workbook>
</file>

<file path=xl/calcChain.xml><?xml version="1.0" encoding="utf-8"?>
<calcChain xmlns="http://schemas.openxmlformats.org/spreadsheetml/2006/main">
  <c r="AW12" i="1" l="1"/>
  <c r="AY12" i="1"/>
  <c r="AY22" i="1"/>
  <c r="AY94" i="1"/>
  <c r="AW13" i="1"/>
  <c r="AY13" i="1"/>
  <c r="AW14" i="1"/>
  <c r="AW22" i="1" s="1"/>
  <c r="AW94" i="1" s="1"/>
  <c r="AY14" i="1"/>
  <c r="AW15" i="1"/>
  <c r="AY15" i="1"/>
  <c r="AY16" i="1"/>
  <c r="AW18" i="1"/>
  <c r="AY18" i="1"/>
  <c r="AW19" i="1"/>
  <c r="AY19" i="1"/>
  <c r="AW20" i="1"/>
  <c r="AW21" i="1"/>
  <c r="G22" i="1"/>
  <c r="H22" i="1"/>
  <c r="I22" i="1"/>
  <c r="J22" i="1"/>
  <c r="K22" i="1"/>
  <c r="L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X22" i="1"/>
  <c r="AY24" i="1"/>
  <c r="AW25" i="1"/>
  <c r="AY25" i="1"/>
  <c r="AW27" i="1"/>
  <c r="AY27" i="1"/>
  <c r="AW28" i="1"/>
  <c r="AY28" i="1"/>
  <c r="AW29" i="1"/>
  <c r="AY29" i="1"/>
  <c r="AW31" i="1"/>
  <c r="AY31" i="1"/>
  <c r="AW34" i="1"/>
  <c r="AY34" i="1"/>
  <c r="AW35" i="1"/>
  <c r="AY35" i="1"/>
  <c r="AW36" i="1"/>
  <c r="AY36" i="1"/>
  <c r="AW37" i="1"/>
  <c r="AY37" i="1"/>
  <c r="G38" i="1"/>
  <c r="H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W42" i="1"/>
  <c r="AY42" i="1"/>
  <c r="AW43" i="1"/>
  <c r="AY43" i="1"/>
  <c r="AW44" i="1"/>
  <c r="AY44" i="1"/>
  <c r="AW45" i="1"/>
  <c r="AY45" i="1"/>
  <c r="AW46" i="1"/>
  <c r="AY46" i="1"/>
  <c r="AY47" i="1"/>
  <c r="AY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U94" i="1"/>
  <c r="U95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W50" i="1"/>
  <c r="AY50" i="1"/>
  <c r="AW51" i="1"/>
  <c r="AY51" i="1"/>
  <c r="AW52" i="1"/>
  <c r="AY52" i="1"/>
  <c r="AW53" i="1"/>
  <c r="AY53" i="1"/>
  <c r="AY54" i="1"/>
  <c r="AW55" i="1"/>
  <c r="AY55" i="1"/>
  <c r="AW56" i="1"/>
  <c r="AY56" i="1"/>
  <c r="AY57" i="1"/>
  <c r="AW59" i="1"/>
  <c r="AY59" i="1"/>
  <c r="AY60" i="1"/>
  <c r="AY61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W67" i="1"/>
  <c r="AY67" i="1"/>
  <c r="AW68" i="1"/>
  <c r="AY68" i="1"/>
  <c r="AW69" i="1"/>
  <c r="AY69" i="1"/>
  <c r="AW70" i="1"/>
  <c r="AY70" i="1"/>
  <c r="AW71" i="1"/>
  <c r="AY71" i="1"/>
  <c r="AY72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O93" i="1"/>
  <c r="AP73" i="1"/>
  <c r="AQ73" i="1"/>
  <c r="AR73" i="1"/>
  <c r="AS73" i="1"/>
  <c r="AT73" i="1"/>
  <c r="AU73" i="1"/>
  <c r="AV73" i="1"/>
  <c r="AW73" i="1"/>
  <c r="AX73" i="1"/>
  <c r="AY73" i="1"/>
  <c r="AW76" i="1"/>
  <c r="AY76" i="1"/>
  <c r="AY83" i="1"/>
  <c r="AW77" i="1"/>
  <c r="AY77" i="1"/>
  <c r="AW78" i="1"/>
  <c r="AY78" i="1"/>
  <c r="AW79" i="1"/>
  <c r="AY79" i="1"/>
  <c r="AW80" i="1"/>
  <c r="AY80" i="1"/>
  <c r="AW81" i="1"/>
  <c r="AY81" i="1"/>
  <c r="AW82" i="1"/>
  <c r="AY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W91" i="1"/>
  <c r="AW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X92" i="1"/>
  <c r="AY92" i="1"/>
  <c r="AH93" i="1"/>
  <c r="AV93" i="1"/>
  <c r="G94" i="1"/>
  <c r="N94" i="1"/>
  <c r="AB94" i="1"/>
  <c r="AI94" i="1"/>
  <c r="AI95" i="1"/>
  <c r="AP94" i="1"/>
  <c r="AX94" i="1"/>
  <c r="G95" i="1"/>
</calcChain>
</file>

<file path=xl/sharedStrings.xml><?xml version="1.0" encoding="utf-8"?>
<sst xmlns="http://schemas.openxmlformats.org/spreadsheetml/2006/main" count="242" uniqueCount="193">
  <si>
    <t>HARMONOGRAM REALIZACJI PROGRAMU STUDIÓW (PLAN STUDIÓW)  STACJONARNYCH I STOPNIA</t>
  </si>
  <si>
    <t>Wydział: HUMANISTYCZNY</t>
  </si>
  <si>
    <t>Kierunek: Filologia angielska, studia stacjonarne I stopnia, PROFIL OGÓLNOAKADEMICKI</t>
  </si>
  <si>
    <t>OBOWIĄZUJE OD ROKU AKADEMICKIEGO 2019/2020</t>
  </si>
  <si>
    <t>Rodzaj zajęć:</t>
  </si>
  <si>
    <t>W/WS</t>
  </si>
  <si>
    <t>II</t>
  </si>
  <si>
    <t>C/K/L/P/PZ/S</t>
  </si>
  <si>
    <t>III</t>
  </si>
  <si>
    <t>PW/PE/KZ</t>
  </si>
  <si>
    <t>Rozkład godzin</t>
  </si>
  <si>
    <t>Lp.</t>
  </si>
  <si>
    <t>Przedmiot</t>
  </si>
  <si>
    <t>kod</t>
  </si>
  <si>
    <t>forma zal. po semestrze *</t>
  </si>
  <si>
    <t>I rok</t>
  </si>
  <si>
    <t>II rok</t>
  </si>
  <si>
    <t>III rok</t>
  </si>
  <si>
    <t>Razem godz.</t>
  </si>
  <si>
    <t>Całkowity nakład pracy studenta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</si>
  <si>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</si>
  <si>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</si>
  <si>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</si>
  <si>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</si>
  <si>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</si>
  <si>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</si>
  <si>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</si>
  <si>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</si>
  <si>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</si>
  <si>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</si>
  <si>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I</t>
  </si>
  <si>
    <t>ECTS</t>
  </si>
  <si>
    <t>C</t>
  </si>
  <si>
    <t>K</t>
  </si>
  <si>
    <t>L</t>
  </si>
  <si>
    <t>S</t>
  </si>
  <si>
    <t>PRZEDMIOTY OGÓLNOUCZELNIANE*</t>
  </si>
  <si>
    <t>Język obcy</t>
  </si>
  <si>
    <t>0231.1FILA1.A01.JO</t>
  </si>
  <si>
    <t>2,3,4,5</t>
  </si>
  <si>
    <t>Wychowanie fizyczne</t>
  </si>
  <si>
    <t>0231.1FILA1.A02.WF</t>
  </si>
  <si>
    <t>Techniki informacyjno-komunikacyjne</t>
  </si>
  <si>
    <t>0231.1FILA1.A03.TIK</t>
  </si>
  <si>
    <t>Przedmiot w zakresie wsparcia studentów w procesie uczenia się (do wyboru)****</t>
  </si>
  <si>
    <t>0231.1FILA1.A04.PW</t>
  </si>
  <si>
    <t>1,2</t>
  </si>
  <si>
    <t>Filozofia</t>
  </si>
  <si>
    <t>0223.1FILA1.A05.F</t>
  </si>
  <si>
    <t>Komunikacja międzykulturowa</t>
  </si>
  <si>
    <t>0231.1FILA1.A06.KM</t>
  </si>
  <si>
    <t xml:space="preserve">BHP </t>
  </si>
  <si>
    <t>1022.1FILA1.A07.BHP</t>
  </si>
  <si>
    <t>Szkolenie biblioteczne</t>
  </si>
  <si>
    <t>0322.1FILA1.A08.PB</t>
  </si>
  <si>
    <t>Ochrona własności przemysłowej i prawa autorskiego</t>
  </si>
  <si>
    <t>0231.1FILA1.A09.OW</t>
  </si>
  <si>
    <t>Przedsiębiorczość</t>
  </si>
  <si>
    <t>0231.1FILA1.A10.P</t>
  </si>
  <si>
    <t>razem</t>
  </si>
  <si>
    <t>PRZEDMIOTY KIERUNKOWE/PODSTAWOWE</t>
  </si>
  <si>
    <t>Praktyczna nauka języka angielskiego</t>
  </si>
  <si>
    <t>0231.1FILA1.B/C01.PNJA</t>
  </si>
  <si>
    <t>2,4,5,</t>
  </si>
  <si>
    <t>1,2,3,4,5,6</t>
  </si>
  <si>
    <t>Wstęp do językoznawstwa</t>
  </si>
  <si>
    <t>0231.1FILA1.B/C02.WJ</t>
  </si>
  <si>
    <t>Wstęp do literaturoznawstwa</t>
  </si>
  <si>
    <t>0231.1FILA1.B/C03.WL</t>
  </si>
  <si>
    <t>Gramatyka opisowa</t>
  </si>
  <si>
    <t>0231.1FILA1.B/C04.GO</t>
  </si>
  <si>
    <t>1,2,4,</t>
  </si>
  <si>
    <t>1,2,3,4,5</t>
  </si>
  <si>
    <t>Historia języka angielskiego</t>
  </si>
  <si>
    <t>0231.1FILA1.B/C05.HJA</t>
  </si>
  <si>
    <t>Literatura amerykańska XVII I XVIII wieku</t>
  </si>
  <si>
    <t>0231.1FILA1.B/C06.LAM</t>
  </si>
  <si>
    <t>Literatura amerykańska od XIX do początków XX wieku</t>
  </si>
  <si>
    <t>0231.1FILA1.B/C07.LAM</t>
  </si>
  <si>
    <t>Literatura angielska do XVIII wieku</t>
  </si>
  <si>
    <t>0231.1FILA1.B/C08.LAN</t>
  </si>
  <si>
    <t>Literatura angielska XIX w.</t>
  </si>
  <si>
    <t>0231.1FILA1.B/C09.LAN</t>
  </si>
  <si>
    <t>Literatura angielska początków XX w.</t>
  </si>
  <si>
    <t>0231.1FILA1.B/C10.LAN</t>
  </si>
  <si>
    <t>Wiedza o społeczeństwie krajów anglojęzycznych</t>
  </si>
  <si>
    <t>0231.1FILA1.B/C11.KA</t>
  </si>
  <si>
    <t>Język łaciński</t>
  </si>
  <si>
    <t>0231.1FILA1.B/C12.JŁ</t>
  </si>
  <si>
    <t>Proseminarium</t>
  </si>
  <si>
    <t>0231.1FILA1.B/C13.PR</t>
  </si>
  <si>
    <t>Seminarium dyplomowe</t>
  </si>
  <si>
    <t>0231.1FILA1.B/C14.SD</t>
  </si>
  <si>
    <t>PRZEDMIOTY DO WYBORU</t>
  </si>
  <si>
    <t>BLOK  I **</t>
  </si>
  <si>
    <t>GRUPA PRZEDMIOTÓW Z ZAKRESU TŁUMACZEŃ</t>
  </si>
  <si>
    <t>Wstęp do teorii przekładu</t>
  </si>
  <si>
    <t>0231.1FILA1.D01.WTP</t>
  </si>
  <si>
    <t>Tłumaczenia użytkowe</t>
  </si>
  <si>
    <t>0231.1FILA1.D02.TU</t>
  </si>
  <si>
    <t>Tłumaczenia specjalistyczne - biznesowe</t>
  </si>
  <si>
    <t>0231.1FILA1.D03.TSB</t>
  </si>
  <si>
    <t>Wprowadzenie do tłumaczenia ustnego</t>
  </si>
  <si>
    <t>0231.1FILA1.D04.WTU</t>
  </si>
  <si>
    <t>4,5</t>
  </si>
  <si>
    <t>Narzędzia CAT</t>
  </si>
  <si>
    <t>0231.1FILA1.D05.NC</t>
  </si>
  <si>
    <t>Praktyka zawodowa</t>
  </si>
  <si>
    <t>0231.1FILA1.D06.PZ</t>
  </si>
  <si>
    <t>GRUPA PRZEDMIOTÓW NAUCZYCIELSKICH</t>
  </si>
  <si>
    <t>Psychologia ogólna</t>
  </si>
  <si>
    <t>0231.1FILA1.D07.PSO</t>
  </si>
  <si>
    <t xml:space="preserve">Psychologia rozwojowa  </t>
  </si>
  <si>
    <t>0231.1FILA1.D08.PR</t>
  </si>
  <si>
    <t>Podstawy pracy wychowawczej, opiekuńczej i profilaktycznej nauczyciela</t>
  </si>
  <si>
    <t>0231.1FILA1.D09.PD</t>
  </si>
  <si>
    <t xml:space="preserve">Diagnoza nauczycielska i praca z uczniem ze specjalnymi potrzebami edukacyjnymi </t>
  </si>
  <si>
    <t>0231.1FILA1.D10.EG</t>
  </si>
  <si>
    <t>Praktyka zawodowa psycholologiczno-pedagogiczna ciągła (szkoła podstawowa)</t>
  </si>
  <si>
    <t>0231.1FILA1.D11.PZP</t>
  </si>
  <si>
    <t>Dydaktyka ogólna</t>
  </si>
  <si>
    <t>0231.1FILA1.D12.DO</t>
  </si>
  <si>
    <t>Psychologia społeczno-wychowawcza</t>
  </si>
  <si>
    <t>0231.1FILA1.D13.PR</t>
  </si>
  <si>
    <t>Podstawy prawne i organizacyjne systemu oświaty</t>
  </si>
  <si>
    <t>0231.1FILA1.D14.POP</t>
  </si>
  <si>
    <t>Pedeutologia</t>
  </si>
  <si>
    <t>0231.1FILA1.D15.PD</t>
  </si>
  <si>
    <t>Emisja głosu</t>
  </si>
  <si>
    <t>0231.1FILA1.D16.EM</t>
  </si>
  <si>
    <t>Język w procesie kształcenia</t>
  </si>
  <si>
    <t>0231.1FILA1.D17.JK</t>
  </si>
  <si>
    <t>Doradztwo edukacyjno-zawodowe</t>
  </si>
  <si>
    <t>0231.1FILA1.D18.DOR</t>
  </si>
  <si>
    <r>
      <t>Analiza  i tworzenie materiałów dydaktycznyc</t>
    </r>
    <r>
      <rPr>
        <sz val="11"/>
        <color indexed="8"/>
        <rFont val="Times New Roman"/>
        <family val="1"/>
        <charset val="238"/>
      </rPr>
      <t>h</t>
    </r>
  </si>
  <si>
    <t>0231.1FILA1.D20.AT</t>
  </si>
  <si>
    <t>Dydaktyka nauczania języka angielskiego</t>
  </si>
  <si>
    <t>0231..1FILA1.D21.DJA</t>
  </si>
  <si>
    <t>4,5,6</t>
  </si>
  <si>
    <t>0231.1FILA1.D22.PZD</t>
  </si>
  <si>
    <t xml:space="preserve"> </t>
  </si>
  <si>
    <t>razem :</t>
  </si>
  <si>
    <t>GRUPA PRZEDMIOTÓW Z ZAKRESU: JĘZYK ANGIELSKI W BIZNESIE</t>
  </si>
  <si>
    <t>Terminologia specjalistyczna</t>
  </si>
  <si>
    <t>0231.1FILA1.D23.TS</t>
  </si>
  <si>
    <t>Tłumaczenie tekstów specjalistycznych</t>
  </si>
  <si>
    <t>0231.1FILA1.D24.TTS</t>
  </si>
  <si>
    <t>Terminologia biznesowa i ekonomiczna</t>
  </si>
  <si>
    <t>0231.1FILA1.D25.TBE</t>
  </si>
  <si>
    <t>Wprowadzenie do tłumaczenia ustnego w biznesie - tłumaczenie a-vista</t>
  </si>
  <si>
    <t>0231.1FILA1.D26.WTUB</t>
  </si>
  <si>
    <t>Korespondencja biznesowa i handlowa</t>
  </si>
  <si>
    <t>0231.1FILA1.D27.KBH</t>
  </si>
  <si>
    <t>0231.1FILA1.D28.PZ</t>
  </si>
  <si>
    <t xml:space="preserve">razem: </t>
  </si>
  <si>
    <t>BLOK II **</t>
  </si>
  <si>
    <t xml:space="preserve">GRUPA PRZEDMIOTÓW LITERATUROZNAWCZO-KULTUROZNAWCZYCH       </t>
  </si>
  <si>
    <t>Historia Wielkiej Brytanii</t>
  </si>
  <si>
    <t>0231.1FILA1.E01.HW</t>
  </si>
  <si>
    <t>Historia Stanów Zjednoczonych</t>
  </si>
  <si>
    <t>0231.1FILA1.E02.HS</t>
  </si>
  <si>
    <t>Kultura Wielkiej Brytanii</t>
  </si>
  <si>
    <t>0231.1FILA1.E03.KW</t>
  </si>
  <si>
    <t>Kultura Stanów Zjednoczonych</t>
  </si>
  <si>
    <t>0231.1FILA1.E04.KS</t>
  </si>
  <si>
    <t>Realioznawstwo krajów anglojęzycznych</t>
  </si>
  <si>
    <t>0231.1FILA1.E05.RKA</t>
  </si>
  <si>
    <t>Współczesna literatura angielska</t>
  </si>
  <si>
    <t>0231.1FILA1.E06.WLAN</t>
  </si>
  <si>
    <t xml:space="preserve">Współczesna literatura amerykańska </t>
  </si>
  <si>
    <t>0231.1FILA1.E07.WLAM</t>
  </si>
  <si>
    <t xml:space="preserve">GRUPA PRZEDMIOTÓW JĘZYKOZNAWCZYCH   </t>
  </si>
  <si>
    <t>Elementy pragmatyki</t>
  </si>
  <si>
    <t>0231.1FILA1.E08.EP</t>
  </si>
  <si>
    <t>Wybrane zagadnienia ze statystyki językoznawczej</t>
  </si>
  <si>
    <t>0231.1FILA1.E09.SJ</t>
  </si>
  <si>
    <t>Dialekty języka angielskiego</t>
  </si>
  <si>
    <t>0231.1FILA1.E10.DA</t>
  </si>
  <si>
    <t>Komputerowa analiza tekstu</t>
  </si>
  <si>
    <t>0231.1FILA1.E11.KA</t>
  </si>
  <si>
    <t>Wstęp do językoznawstwa kognitywnego</t>
  </si>
  <si>
    <t>0231.1FILA1.E12.JK</t>
  </si>
  <si>
    <t>Wybrane zagadnienia językoznawstwa konfrontatywnego</t>
  </si>
  <si>
    <t>0231.1FILA1.E13.WZJK</t>
  </si>
  <si>
    <t>Wstęp do analizy dyskursywnej</t>
  </si>
  <si>
    <t>0231.1FILA1.E14.AD</t>
  </si>
  <si>
    <t>Podsumowanie ogółem</t>
  </si>
  <si>
    <t>GODZIN ŁĄCZNIE:</t>
  </si>
  <si>
    <t>*Studenci obcokrajowcy realizują lektorat języka polskiego w wymiarze 4 punktów ECTS</t>
  </si>
  <si>
    <t>** Student wybiera jedną grupę przedmiotów w ramach danego bloku studiów</t>
  </si>
  <si>
    <t>***Studenta przygotowującego się do pracy w zawodzie nauczyciela obowiązuje szkolenie z udzielania pomocy przedmedycznej</t>
  </si>
  <si>
    <t>**** Przedmoty do wyboru: Metody wspomagania uczenia się; Trening zdolności twórczych</t>
  </si>
  <si>
    <r>
      <t>Praktyka zawodowa dydaktyczna śródroczna</t>
    </r>
    <r>
      <rPr>
        <sz val="11"/>
        <color indexed="17"/>
        <rFont val="Times New Roman"/>
        <family val="1"/>
        <charset val="238"/>
      </rPr>
      <t xml:space="preserve"> i ciągł</t>
    </r>
    <r>
      <rPr>
        <sz val="11"/>
        <color indexed="8"/>
        <rFont val="Times New Roman"/>
        <family val="1"/>
        <charset val="238"/>
      </rPr>
      <t>a (szkoła podstawowa)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</si>
</sst>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26" x14ac:knownFonts="1"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4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Calibri"/>
      <family val="2"/>
      <charset val="238"/>
    </font>
    <font>
      <sz val="11"/>
      <color indexed="17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  <fill>
      <patternFill patternType="solid">
        <fgColor indexed="11"/>
        <bgColor indexed="17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34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17"/>
        <b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4" fillId="0" borderId="0"/>
  </cellStyleXfs>
  <cellXfs count="120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11" borderId="1" xfId="1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9" fillId="11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4" fillId="12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9" fillId="14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 wrapText="1"/>
    </xf>
    <xf numFmtId="0" fontId="10" fillId="0" borderId="1" xfId="0" applyNumberFormat="1" applyFont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9" fillId="0" borderId="4" xfId="0" applyFont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13" borderId="1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CC00"/>
      <rgbColor rgb="00000080"/>
      <rgbColor rgb="00808000"/>
      <rgbColor rgb="00800080"/>
      <rgbColor rgb="00008080"/>
      <rgbColor rgb="00AEC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5"/>
  <sheetViews>
    <sheetView tabSelected="1" zoomScale="60" zoomScaleNormal="60" zoomScaleSheetLayoutView="80" workbookViewId="0">
      <selection activeCell="U14" sqref="U14"/>
    </sheetView>
  </sheetViews>
  <sheetFormatPr defaultRowHeight="15" x14ac:dyDescent="0.25"/>
  <cols>
    <col min="1" max="1" width="3.85546875" style="1" customWidth="1"/>
    <col min="2" max="2" width="37.28515625" style="2" customWidth="1"/>
    <col min="3" max="3" width="25.140625" style="3" customWidth="1"/>
    <col min="4" max="4" width="5.42578125" style="4" customWidth="1"/>
    <col min="5" max="5" width="5.7109375" style="4" customWidth="1"/>
    <col min="6" max="6" width="4.42578125" style="4" customWidth="1"/>
    <col min="7" max="7" width="5.5703125" style="4" customWidth="1"/>
    <col min="8" max="8" width="4.42578125" style="4" customWidth="1"/>
    <col min="9" max="9" width="5.28515625" style="4" customWidth="1"/>
    <col min="10" max="15" width="4.42578125" style="4" customWidth="1"/>
    <col min="16" max="16" width="5.42578125" style="4" customWidth="1"/>
    <col min="17" max="20" width="4.42578125" style="4" customWidth="1"/>
    <col min="21" max="21" width="5" style="4" customWidth="1"/>
    <col min="22" max="22" width="6" style="4" customWidth="1"/>
    <col min="23" max="23" width="5.28515625" style="4" customWidth="1"/>
    <col min="24" max="27" width="4.42578125" style="4" customWidth="1"/>
    <col min="28" max="28" width="5" style="4" customWidth="1"/>
    <col min="29" max="29" width="5.28515625" style="4" customWidth="1"/>
    <col min="30" max="30" width="5" style="4" customWidth="1"/>
    <col min="31" max="36" width="4.42578125" style="4" customWidth="1"/>
    <col min="37" max="37" width="5.7109375" style="4" customWidth="1"/>
    <col min="38" max="38" width="5.42578125" style="4" customWidth="1"/>
    <col min="39" max="47" width="4.42578125" style="4" customWidth="1"/>
    <col min="48" max="48" width="5" style="4" customWidth="1"/>
    <col min="49" max="49" width="7.42578125" style="4" customWidth="1"/>
    <col min="50" max="50" width="9" style="4" customWidth="1"/>
    <col min="51" max="51" width="6.7109375" style="4" customWidth="1"/>
    <col min="52" max="16384" width="9.140625" style="1"/>
  </cols>
  <sheetData>
    <row r="1" spans="1:52" ht="12.7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</row>
    <row r="2" spans="1:52" ht="15.6" customHeight="1" x14ac:dyDescent="0.25">
      <c r="A2" s="5"/>
      <c r="B2" s="95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</row>
    <row r="3" spans="1:52" ht="18" customHeight="1" x14ac:dyDescent="0.25">
      <c r="A3" s="5"/>
      <c r="B3" s="96" t="s">
        <v>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</row>
    <row r="4" spans="1:52" ht="18" customHeight="1" x14ac:dyDescent="0.25">
      <c r="A4" s="5"/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</row>
    <row r="5" spans="1:52" ht="60" x14ac:dyDescent="0.25">
      <c r="A5" s="5"/>
      <c r="B5" s="6" t="s">
        <v>4</v>
      </c>
      <c r="C5" s="7"/>
      <c r="D5" s="8" t="s">
        <v>5</v>
      </c>
      <c r="E5" s="9" t="s">
        <v>6</v>
      </c>
      <c r="F5" s="9" t="s">
        <v>7</v>
      </c>
      <c r="G5" s="10" t="s">
        <v>8</v>
      </c>
      <c r="H5" s="11" t="s">
        <v>9</v>
      </c>
      <c r="I5" s="11"/>
      <c r="J5" s="11"/>
      <c r="K5" s="11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2" ht="12.75" customHeight="1" x14ac:dyDescent="0.25">
      <c r="A6" s="97"/>
      <c r="B6" s="97"/>
      <c r="C6" s="97"/>
      <c r="D6" s="97"/>
      <c r="E6" s="97"/>
      <c r="F6" s="97"/>
      <c r="G6" s="97" t="s">
        <v>10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12"/>
    </row>
    <row r="7" spans="1:52" ht="12.75" customHeight="1" x14ac:dyDescent="0.25">
      <c r="A7" s="98" t="s">
        <v>11</v>
      </c>
      <c r="B7" s="98" t="s">
        <v>12</v>
      </c>
      <c r="C7" s="98" t="s">
        <v>13</v>
      </c>
      <c r="D7" s="97" t="s">
        <v>14</v>
      </c>
      <c r="E7" s="97"/>
      <c r="F7" s="97"/>
      <c r="G7" s="99" t="s">
        <v>15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 t="s">
        <v>16</v>
      </c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3" t="s">
        <v>17</v>
      </c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97" t="s">
        <v>18</v>
      </c>
      <c r="AX7" s="97" t="s">
        <v>19</v>
      </c>
      <c r="AY7" s="97" t="s">
        <v>20</v>
      </c>
      <c r="AZ7" s="12"/>
    </row>
    <row r="8" spans="1:52" s="4" customFormat="1" ht="12.75" customHeight="1" x14ac:dyDescent="0.25">
      <c r="A8" s="98"/>
      <c r="B8" s="98"/>
      <c r="C8" s="98"/>
      <c r="D8" s="97"/>
      <c r="E8" s="97"/>
      <c r="F8" s="97"/>
      <c r="G8" s="102" t="s">
        <v>21</v>
      </c>
      <c r="H8" s="102"/>
      <c r="I8" s="102"/>
      <c r="J8" s="102"/>
      <c r="K8" s="102"/>
      <c r="L8" s="102"/>
      <c r="M8" s="102"/>
      <c r="N8" s="99" t="s">
        <v>22</v>
      </c>
      <c r="O8" s="99"/>
      <c r="P8" s="99"/>
      <c r="Q8" s="99"/>
      <c r="R8" s="99"/>
      <c r="S8" s="99"/>
      <c r="T8" s="99"/>
      <c r="U8" s="104" t="s">
        <v>23</v>
      </c>
      <c r="V8" s="104"/>
      <c r="W8" s="104"/>
      <c r="X8" s="104"/>
      <c r="Y8" s="104"/>
      <c r="Z8" s="104"/>
      <c r="AA8" s="104"/>
      <c r="AB8" s="100" t="s">
        <v>24</v>
      </c>
      <c r="AC8" s="100"/>
      <c r="AD8" s="100"/>
      <c r="AE8" s="100"/>
      <c r="AF8" s="100"/>
      <c r="AG8" s="100"/>
      <c r="AH8" s="100"/>
      <c r="AI8" s="105" t="s">
        <v>25</v>
      </c>
      <c r="AJ8" s="105"/>
      <c r="AK8" s="105"/>
      <c r="AL8" s="105"/>
      <c r="AM8" s="105"/>
      <c r="AN8" s="105"/>
      <c r="AO8" s="105"/>
      <c r="AP8" s="103" t="s">
        <v>26</v>
      </c>
      <c r="AQ8" s="103"/>
      <c r="AR8" s="103"/>
      <c r="AS8" s="103"/>
      <c r="AT8" s="103"/>
      <c r="AU8" s="103"/>
      <c r="AV8" s="103"/>
      <c r="AW8" s="97"/>
      <c r="AX8" s="97"/>
      <c r="AY8" s="97"/>
      <c r="AZ8" s="19"/>
    </row>
    <row r="9" spans="1:52" s="4" customFormat="1" ht="12.75" customHeight="1" x14ac:dyDescent="0.25">
      <c r="A9" s="98"/>
      <c r="B9" s="98"/>
      <c r="C9" s="98"/>
      <c r="D9" s="101" t="s">
        <v>27</v>
      </c>
      <c r="E9" s="97" t="s">
        <v>28</v>
      </c>
      <c r="F9" s="98" t="s">
        <v>29</v>
      </c>
      <c r="G9" s="102" t="s">
        <v>30</v>
      </c>
      <c r="H9" s="102" t="s">
        <v>6</v>
      </c>
      <c r="I9" s="102"/>
      <c r="J9" s="102"/>
      <c r="K9" s="102"/>
      <c r="L9" s="102" t="s">
        <v>8</v>
      </c>
      <c r="M9" s="102" t="s">
        <v>31</v>
      </c>
      <c r="N9" s="99" t="s">
        <v>30</v>
      </c>
      <c r="O9" s="99" t="s">
        <v>6</v>
      </c>
      <c r="P9" s="99"/>
      <c r="Q9" s="99"/>
      <c r="R9" s="99"/>
      <c r="S9" s="99" t="s">
        <v>8</v>
      </c>
      <c r="T9" s="99" t="s">
        <v>31</v>
      </c>
      <c r="U9" s="104" t="s">
        <v>30</v>
      </c>
      <c r="V9" s="104" t="s">
        <v>6</v>
      </c>
      <c r="W9" s="104"/>
      <c r="X9" s="104"/>
      <c r="Y9" s="104"/>
      <c r="Z9" s="104" t="s">
        <v>8</v>
      </c>
      <c r="AA9" s="104" t="s">
        <v>31</v>
      </c>
      <c r="AB9" s="100" t="s">
        <v>30</v>
      </c>
      <c r="AC9" s="100" t="s">
        <v>6</v>
      </c>
      <c r="AD9" s="100"/>
      <c r="AE9" s="100"/>
      <c r="AF9" s="100"/>
      <c r="AG9" s="100" t="s">
        <v>8</v>
      </c>
      <c r="AH9" s="100" t="s">
        <v>31</v>
      </c>
      <c r="AI9" s="105" t="s">
        <v>30</v>
      </c>
      <c r="AJ9" s="105" t="s">
        <v>6</v>
      </c>
      <c r="AK9" s="105"/>
      <c r="AL9" s="105"/>
      <c r="AM9" s="105"/>
      <c r="AN9" s="105" t="s">
        <v>8</v>
      </c>
      <c r="AO9" s="105" t="s">
        <v>31</v>
      </c>
      <c r="AP9" s="103" t="s">
        <v>30</v>
      </c>
      <c r="AQ9" s="103" t="s">
        <v>6</v>
      </c>
      <c r="AR9" s="103"/>
      <c r="AS9" s="103"/>
      <c r="AT9" s="103"/>
      <c r="AU9" s="103" t="s">
        <v>8</v>
      </c>
      <c r="AV9" s="103" t="s">
        <v>31</v>
      </c>
      <c r="AW9" s="97"/>
      <c r="AX9" s="97"/>
      <c r="AY9" s="97"/>
      <c r="AZ9" s="19"/>
    </row>
    <row r="10" spans="1:52" s="4" customFormat="1" ht="20.25" customHeight="1" x14ac:dyDescent="0.25">
      <c r="A10" s="98"/>
      <c r="B10" s="98"/>
      <c r="C10" s="98"/>
      <c r="D10" s="101"/>
      <c r="E10" s="97"/>
      <c r="F10" s="98"/>
      <c r="G10" s="102"/>
      <c r="H10" s="16" t="s">
        <v>32</v>
      </c>
      <c r="I10" s="16" t="s">
        <v>33</v>
      </c>
      <c r="J10" s="16" t="s">
        <v>34</v>
      </c>
      <c r="K10" s="16" t="s">
        <v>35</v>
      </c>
      <c r="L10" s="102"/>
      <c r="M10" s="102"/>
      <c r="N10" s="99"/>
      <c r="O10" s="13" t="s">
        <v>32</v>
      </c>
      <c r="P10" s="13" t="s">
        <v>33</v>
      </c>
      <c r="Q10" s="13" t="s">
        <v>34</v>
      </c>
      <c r="R10" s="13" t="s">
        <v>35</v>
      </c>
      <c r="S10" s="99"/>
      <c r="T10" s="99"/>
      <c r="U10" s="104"/>
      <c r="V10" s="17" t="s">
        <v>32</v>
      </c>
      <c r="W10" s="17" t="s">
        <v>33</v>
      </c>
      <c r="X10" s="17" t="s">
        <v>34</v>
      </c>
      <c r="Y10" s="17" t="s">
        <v>35</v>
      </c>
      <c r="Z10" s="104"/>
      <c r="AA10" s="104"/>
      <c r="AB10" s="100"/>
      <c r="AC10" s="14" t="s">
        <v>32</v>
      </c>
      <c r="AD10" s="14" t="s">
        <v>33</v>
      </c>
      <c r="AE10" s="14" t="s">
        <v>34</v>
      </c>
      <c r="AF10" s="14" t="s">
        <v>35</v>
      </c>
      <c r="AG10" s="100"/>
      <c r="AH10" s="100"/>
      <c r="AI10" s="105"/>
      <c r="AJ10" s="18" t="s">
        <v>32</v>
      </c>
      <c r="AK10" s="18" t="s">
        <v>33</v>
      </c>
      <c r="AL10" s="18" t="s">
        <v>34</v>
      </c>
      <c r="AM10" s="18" t="s">
        <v>35</v>
      </c>
      <c r="AN10" s="105"/>
      <c r="AO10" s="105"/>
      <c r="AP10" s="103"/>
      <c r="AQ10" s="15" t="s">
        <v>32</v>
      </c>
      <c r="AR10" s="15" t="s">
        <v>33</v>
      </c>
      <c r="AS10" s="15" t="s">
        <v>34</v>
      </c>
      <c r="AT10" s="15" t="s">
        <v>35</v>
      </c>
      <c r="AU10" s="103"/>
      <c r="AV10" s="103"/>
      <c r="AW10" s="97"/>
      <c r="AX10" s="97"/>
      <c r="AY10" s="97"/>
      <c r="AZ10" s="19"/>
    </row>
    <row r="11" spans="1:52" ht="12.75" customHeight="1" x14ac:dyDescent="0.25">
      <c r="A11" s="106" t="s">
        <v>36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2"/>
    </row>
    <row r="12" spans="1:52" ht="15.75" x14ac:dyDescent="0.25">
      <c r="A12" s="20">
        <v>1</v>
      </c>
      <c r="B12" s="21" t="s">
        <v>37</v>
      </c>
      <c r="C12" s="22" t="s">
        <v>38</v>
      </c>
      <c r="D12" s="23">
        <v>5</v>
      </c>
      <c r="E12" s="24" t="s">
        <v>39</v>
      </c>
      <c r="F12" s="25"/>
      <c r="G12" s="26"/>
      <c r="H12" s="26"/>
      <c r="I12" s="26"/>
      <c r="J12" s="26"/>
      <c r="K12" s="26"/>
      <c r="L12" s="26"/>
      <c r="M12" s="27"/>
      <c r="N12" s="28"/>
      <c r="O12" s="28"/>
      <c r="P12" s="28">
        <v>30</v>
      </c>
      <c r="Q12" s="28"/>
      <c r="R12" s="28"/>
      <c r="S12" s="28"/>
      <c r="T12" s="28">
        <v>2</v>
      </c>
      <c r="U12" s="29"/>
      <c r="V12" s="29"/>
      <c r="W12" s="29">
        <v>30</v>
      </c>
      <c r="X12" s="29"/>
      <c r="Y12" s="29"/>
      <c r="Z12" s="29"/>
      <c r="AA12" s="29">
        <v>2</v>
      </c>
      <c r="AB12" s="30"/>
      <c r="AC12" s="30"/>
      <c r="AD12" s="30">
        <v>30</v>
      </c>
      <c r="AE12" s="30"/>
      <c r="AF12" s="30"/>
      <c r="AG12" s="30"/>
      <c r="AH12" s="30">
        <v>2</v>
      </c>
      <c r="AI12" s="31"/>
      <c r="AJ12" s="31"/>
      <c r="AK12" s="31">
        <v>30</v>
      </c>
      <c r="AL12" s="31"/>
      <c r="AM12" s="31"/>
      <c r="AN12" s="31"/>
      <c r="AO12" s="31">
        <v>3</v>
      </c>
      <c r="AP12" s="32"/>
      <c r="AQ12" s="32"/>
      <c r="AR12" s="32"/>
      <c r="AS12" s="32"/>
      <c r="AT12" s="32"/>
      <c r="AU12" s="32"/>
      <c r="AV12" s="32"/>
      <c r="AW12" s="33">
        <f>SUM(G12:K12,N12:R12,U12:Y12,AB12:AF12,AI12:AM12,AP12:AT12)</f>
        <v>120</v>
      </c>
      <c r="AX12" s="34">
        <v>225</v>
      </c>
      <c r="AY12" s="33">
        <f>SUM(M12,T12,AA12,AH12,AO12,AV12)</f>
        <v>9</v>
      </c>
    </row>
    <row r="13" spans="1:52" ht="15.75" x14ac:dyDescent="0.25">
      <c r="A13" s="20">
        <v>2</v>
      </c>
      <c r="B13" s="21" t="s">
        <v>40</v>
      </c>
      <c r="C13" s="22" t="s">
        <v>41</v>
      </c>
      <c r="D13" s="35"/>
      <c r="E13" s="35">
        <v>2.2999999999999998</v>
      </c>
      <c r="F13" s="25"/>
      <c r="G13" s="26"/>
      <c r="H13" s="26"/>
      <c r="I13" s="26"/>
      <c r="J13" s="26"/>
      <c r="K13" s="26"/>
      <c r="L13" s="26"/>
      <c r="M13" s="26"/>
      <c r="N13" s="28"/>
      <c r="O13" s="28">
        <v>30</v>
      </c>
      <c r="P13" s="28"/>
      <c r="Q13" s="28"/>
      <c r="R13" s="28"/>
      <c r="S13" s="28"/>
      <c r="T13" s="28">
        <v>0</v>
      </c>
      <c r="U13" s="29"/>
      <c r="V13" s="29">
        <v>30</v>
      </c>
      <c r="W13" s="29"/>
      <c r="X13" s="29"/>
      <c r="Y13" s="29"/>
      <c r="Z13" s="29"/>
      <c r="AA13" s="29">
        <v>0</v>
      </c>
      <c r="AB13" s="30"/>
      <c r="AC13" s="30"/>
      <c r="AD13" s="30"/>
      <c r="AE13" s="30"/>
      <c r="AF13" s="30"/>
      <c r="AG13" s="30"/>
      <c r="AH13" s="30"/>
      <c r="AI13" s="31"/>
      <c r="AJ13" s="31"/>
      <c r="AK13" s="31"/>
      <c r="AL13" s="31"/>
      <c r="AM13" s="31"/>
      <c r="AN13" s="31"/>
      <c r="AO13" s="31"/>
      <c r="AP13" s="32"/>
      <c r="AQ13" s="32"/>
      <c r="AR13" s="32"/>
      <c r="AS13" s="32"/>
      <c r="AT13" s="32"/>
      <c r="AU13" s="32"/>
      <c r="AV13" s="32"/>
      <c r="AW13" s="33">
        <f>SUM(G13:K13,N13:R13,U13:Y13,AB13:AF13,AI13:AM13,AP13:AT13)</f>
        <v>60</v>
      </c>
      <c r="AX13" s="34">
        <v>60</v>
      </c>
      <c r="AY13" s="33">
        <f>SUM(M13,T13,AA13,AH13,AO13,AV13)</f>
        <v>0</v>
      </c>
    </row>
    <row r="14" spans="1:52" ht="15.75" x14ac:dyDescent="0.25">
      <c r="A14" s="20">
        <v>3</v>
      </c>
      <c r="B14" s="21" t="s">
        <v>42</v>
      </c>
      <c r="C14" s="22" t="s">
        <v>43</v>
      </c>
      <c r="D14" s="35"/>
      <c r="E14" s="35">
        <v>2</v>
      </c>
      <c r="F14" s="25"/>
      <c r="G14" s="26"/>
      <c r="H14" s="26"/>
      <c r="I14" s="26"/>
      <c r="J14" s="26"/>
      <c r="K14" s="26"/>
      <c r="L14" s="26"/>
      <c r="M14" s="26"/>
      <c r="N14" s="28"/>
      <c r="O14" s="28"/>
      <c r="P14" s="28"/>
      <c r="Q14" s="28">
        <v>30</v>
      </c>
      <c r="R14" s="28"/>
      <c r="S14" s="28"/>
      <c r="T14" s="28">
        <v>1</v>
      </c>
      <c r="U14" s="29"/>
      <c r="V14" s="29"/>
      <c r="W14" s="29"/>
      <c r="X14" s="29"/>
      <c r="Y14" s="29"/>
      <c r="Z14" s="29"/>
      <c r="AA14" s="29"/>
      <c r="AB14" s="30"/>
      <c r="AC14" s="30"/>
      <c r="AD14" s="30"/>
      <c r="AE14" s="30"/>
      <c r="AF14" s="30"/>
      <c r="AG14" s="30"/>
      <c r="AH14" s="30"/>
      <c r="AI14" s="31"/>
      <c r="AJ14" s="31"/>
      <c r="AK14" s="31"/>
      <c r="AL14" s="31"/>
      <c r="AM14" s="31"/>
      <c r="AN14" s="31"/>
      <c r="AO14" s="31"/>
      <c r="AP14" s="32"/>
      <c r="AQ14" s="32"/>
      <c r="AR14" s="32"/>
      <c r="AS14" s="32"/>
      <c r="AT14" s="32"/>
      <c r="AU14" s="32"/>
      <c r="AV14" s="32"/>
      <c r="AW14" s="33">
        <f>SUM(G14:K14,N14:R14,U14:Y14,AB14:AF14,AI14:AM14,AP14:AT14)</f>
        <v>30</v>
      </c>
      <c r="AX14" s="34">
        <v>30</v>
      </c>
      <c r="AY14" s="33">
        <f>SUM(M14,T14,AA14,AH14,AO14,AV14)</f>
        <v>1</v>
      </c>
    </row>
    <row r="15" spans="1:52" ht="30" x14ac:dyDescent="0.25">
      <c r="A15" s="20">
        <v>4</v>
      </c>
      <c r="B15" s="36" t="s">
        <v>44</v>
      </c>
      <c r="C15" s="37" t="s">
        <v>45</v>
      </c>
      <c r="D15" s="35"/>
      <c r="E15" s="35" t="s">
        <v>46</v>
      </c>
      <c r="F15" s="25"/>
      <c r="G15" s="26">
        <v>15</v>
      </c>
      <c r="H15" s="26"/>
      <c r="I15" s="26"/>
      <c r="J15" s="26"/>
      <c r="K15" s="26"/>
      <c r="L15" s="26"/>
      <c r="M15" s="26">
        <v>1</v>
      </c>
      <c r="N15" s="28">
        <v>15</v>
      </c>
      <c r="O15" s="28"/>
      <c r="P15" s="28"/>
      <c r="Q15" s="28"/>
      <c r="R15" s="28"/>
      <c r="S15" s="28"/>
      <c r="T15" s="28">
        <v>1</v>
      </c>
      <c r="U15" s="29"/>
      <c r="V15" s="29"/>
      <c r="W15" s="29"/>
      <c r="X15" s="29"/>
      <c r="Y15" s="29"/>
      <c r="Z15" s="29"/>
      <c r="AA15" s="29"/>
      <c r="AB15" s="30"/>
      <c r="AC15" s="30"/>
      <c r="AD15" s="30"/>
      <c r="AE15" s="30"/>
      <c r="AF15" s="30"/>
      <c r="AG15" s="30"/>
      <c r="AH15" s="30"/>
      <c r="AI15" s="31"/>
      <c r="AJ15" s="31"/>
      <c r="AK15" s="31"/>
      <c r="AL15" s="31"/>
      <c r="AM15" s="31"/>
      <c r="AN15" s="31"/>
      <c r="AO15" s="31"/>
      <c r="AP15" s="32"/>
      <c r="AQ15" s="32"/>
      <c r="AR15" s="32"/>
      <c r="AS15" s="32"/>
      <c r="AT15" s="32"/>
      <c r="AU15" s="32"/>
      <c r="AV15" s="32"/>
      <c r="AW15" s="33">
        <f>SUM(G15:K15,N15:R15,U15:Y15,AB15:AF15,AI15:AM15,AP15:AT15)</f>
        <v>30</v>
      </c>
      <c r="AX15" s="34">
        <v>50</v>
      </c>
      <c r="AY15" s="33">
        <f>SUM(M15,T15,AA15,AH15,AO15,AV15)</f>
        <v>2</v>
      </c>
    </row>
    <row r="16" spans="1:52" ht="15.75" x14ac:dyDescent="0.25">
      <c r="A16" s="20">
        <v>5</v>
      </c>
      <c r="B16" s="21" t="s">
        <v>47</v>
      </c>
      <c r="C16" s="22" t="s">
        <v>48</v>
      </c>
      <c r="D16" s="35"/>
      <c r="E16" s="35">
        <v>2</v>
      </c>
      <c r="F16" s="25"/>
      <c r="G16" s="26"/>
      <c r="H16" s="26"/>
      <c r="I16" s="26"/>
      <c r="J16" s="26"/>
      <c r="K16" s="26"/>
      <c r="L16" s="26"/>
      <c r="M16" s="26"/>
      <c r="N16" s="28">
        <v>30</v>
      </c>
      <c r="O16" s="28"/>
      <c r="P16" s="28"/>
      <c r="Q16" s="28"/>
      <c r="R16" s="28"/>
      <c r="S16" s="28"/>
      <c r="T16" s="28">
        <v>2</v>
      </c>
      <c r="U16" s="29"/>
      <c r="V16" s="29"/>
      <c r="W16" s="29"/>
      <c r="X16" s="29"/>
      <c r="Y16" s="29"/>
      <c r="Z16" s="29"/>
      <c r="AA16" s="29"/>
      <c r="AB16" s="30"/>
      <c r="AC16" s="30"/>
      <c r="AD16" s="30"/>
      <c r="AE16" s="30"/>
      <c r="AF16" s="30"/>
      <c r="AG16" s="30"/>
      <c r="AH16" s="30"/>
      <c r="AI16" s="31"/>
      <c r="AJ16" s="31"/>
      <c r="AK16" s="31"/>
      <c r="AL16" s="31"/>
      <c r="AM16" s="31"/>
      <c r="AN16" s="31"/>
      <c r="AO16" s="31"/>
      <c r="AP16" s="32"/>
      <c r="AQ16" s="32"/>
      <c r="AR16" s="32"/>
      <c r="AS16" s="32"/>
      <c r="AT16" s="32"/>
      <c r="AU16" s="32"/>
      <c r="AV16" s="32"/>
      <c r="AW16" s="33">
        <v>30</v>
      </c>
      <c r="AX16" s="34">
        <v>50</v>
      </c>
      <c r="AY16" s="33">
        <f>SUM(M16,T16,AA16,AH16,AO16,AV16)</f>
        <v>2</v>
      </c>
    </row>
    <row r="17" spans="1:52" ht="15.75" x14ac:dyDescent="0.25">
      <c r="A17" s="20">
        <v>6</v>
      </c>
      <c r="B17" s="38" t="s">
        <v>49</v>
      </c>
      <c r="C17" s="22" t="s">
        <v>50</v>
      </c>
      <c r="D17" s="35"/>
      <c r="E17" s="35">
        <v>1</v>
      </c>
      <c r="F17" s="25"/>
      <c r="G17" s="39">
        <v>45</v>
      </c>
      <c r="H17" s="26"/>
      <c r="I17" s="26"/>
      <c r="J17" s="26"/>
      <c r="K17" s="26"/>
      <c r="L17" s="26"/>
      <c r="M17" s="26">
        <v>3</v>
      </c>
      <c r="N17" s="28"/>
      <c r="O17" s="28"/>
      <c r="P17" s="28"/>
      <c r="Q17" s="28"/>
      <c r="R17" s="28"/>
      <c r="S17" s="28"/>
      <c r="T17" s="28"/>
      <c r="U17" s="29"/>
      <c r="V17" s="29"/>
      <c r="W17" s="29"/>
      <c r="X17" s="29"/>
      <c r="Y17" s="29"/>
      <c r="Z17" s="29"/>
      <c r="AA17" s="29"/>
      <c r="AB17" s="30"/>
      <c r="AC17" s="30"/>
      <c r="AD17" s="30"/>
      <c r="AE17" s="30"/>
      <c r="AF17" s="30"/>
      <c r="AG17" s="30"/>
      <c r="AH17" s="30"/>
      <c r="AI17" s="31"/>
      <c r="AJ17" s="31"/>
      <c r="AK17" s="31"/>
      <c r="AL17" s="31"/>
      <c r="AM17" s="31"/>
      <c r="AN17" s="31"/>
      <c r="AO17" s="31"/>
      <c r="AP17" s="32"/>
      <c r="AQ17" s="32"/>
      <c r="AR17" s="32"/>
      <c r="AS17" s="32"/>
      <c r="AT17" s="32"/>
      <c r="AU17" s="32"/>
      <c r="AV17" s="32"/>
      <c r="AW17" s="33">
        <v>45</v>
      </c>
      <c r="AX17" s="34">
        <v>75</v>
      </c>
      <c r="AY17" s="33">
        <v>3</v>
      </c>
    </row>
    <row r="18" spans="1:52" ht="15.75" x14ac:dyDescent="0.25">
      <c r="A18" s="20">
        <v>7</v>
      </c>
      <c r="B18" s="21" t="s">
        <v>51</v>
      </c>
      <c r="C18" s="22" t="s">
        <v>52</v>
      </c>
      <c r="D18" s="35"/>
      <c r="E18" s="35"/>
      <c r="F18" s="25">
        <v>1</v>
      </c>
      <c r="G18" s="26">
        <v>4</v>
      </c>
      <c r="H18" s="26"/>
      <c r="I18" s="26"/>
      <c r="J18" s="26"/>
      <c r="K18" s="26"/>
      <c r="L18" s="26"/>
      <c r="M18" s="26"/>
      <c r="N18" s="28"/>
      <c r="O18" s="28"/>
      <c r="P18" s="28"/>
      <c r="Q18" s="28"/>
      <c r="R18" s="28"/>
      <c r="S18" s="28"/>
      <c r="T18" s="28"/>
      <c r="U18" s="29"/>
      <c r="V18" s="29"/>
      <c r="W18" s="29"/>
      <c r="X18" s="29"/>
      <c r="Y18" s="29"/>
      <c r="Z18" s="29"/>
      <c r="AA18" s="29"/>
      <c r="AB18" s="30"/>
      <c r="AC18" s="30"/>
      <c r="AD18" s="30"/>
      <c r="AE18" s="30"/>
      <c r="AF18" s="30"/>
      <c r="AG18" s="30"/>
      <c r="AH18" s="30"/>
      <c r="AI18" s="31"/>
      <c r="AJ18" s="31"/>
      <c r="AK18" s="31"/>
      <c r="AL18" s="31"/>
      <c r="AM18" s="31"/>
      <c r="AN18" s="31"/>
      <c r="AO18" s="31"/>
      <c r="AP18" s="32"/>
      <c r="AQ18" s="32"/>
      <c r="AR18" s="32"/>
      <c r="AS18" s="32"/>
      <c r="AT18" s="32"/>
      <c r="AU18" s="32"/>
      <c r="AV18" s="32"/>
      <c r="AW18" s="33">
        <f>SUM(G18:K18,N18:R18,U18:Y18,AB18:AF18,AI18:AM18,AP18:AT18)</f>
        <v>4</v>
      </c>
      <c r="AX18" s="34">
        <v>4</v>
      </c>
      <c r="AY18" s="33">
        <f>SUM(M18,T18,AA18,AH18,AO18,AV18)</f>
        <v>0</v>
      </c>
    </row>
    <row r="19" spans="1:52" ht="15.75" x14ac:dyDescent="0.25">
      <c r="A19" s="20">
        <v>8</v>
      </c>
      <c r="B19" s="21" t="s">
        <v>53</v>
      </c>
      <c r="C19" s="22" t="s">
        <v>54</v>
      </c>
      <c r="D19" s="35"/>
      <c r="E19" s="35"/>
      <c r="F19" s="25">
        <v>1</v>
      </c>
      <c r="G19" s="26">
        <v>2</v>
      </c>
      <c r="H19" s="26"/>
      <c r="I19" s="26"/>
      <c r="J19" s="26"/>
      <c r="K19" s="26"/>
      <c r="L19" s="26"/>
      <c r="M19" s="26"/>
      <c r="N19" s="28"/>
      <c r="O19" s="28"/>
      <c r="P19" s="28"/>
      <c r="Q19" s="28"/>
      <c r="R19" s="28"/>
      <c r="S19" s="28"/>
      <c r="T19" s="28"/>
      <c r="U19" s="29"/>
      <c r="V19" s="29"/>
      <c r="W19" s="29"/>
      <c r="X19" s="29"/>
      <c r="Y19" s="29"/>
      <c r="Z19" s="29"/>
      <c r="AA19" s="29"/>
      <c r="AB19" s="30"/>
      <c r="AC19" s="30"/>
      <c r="AD19" s="30"/>
      <c r="AE19" s="30"/>
      <c r="AF19" s="30"/>
      <c r="AG19" s="30"/>
      <c r="AH19" s="30"/>
      <c r="AI19" s="31"/>
      <c r="AJ19" s="31"/>
      <c r="AK19" s="31"/>
      <c r="AL19" s="31"/>
      <c r="AM19" s="31"/>
      <c r="AN19" s="31"/>
      <c r="AO19" s="31"/>
      <c r="AP19" s="32"/>
      <c r="AQ19" s="32"/>
      <c r="AR19" s="32"/>
      <c r="AS19" s="32"/>
      <c r="AT19" s="32"/>
      <c r="AU19" s="32"/>
      <c r="AV19" s="32"/>
      <c r="AW19" s="33">
        <f>SUM(G19:K19,N19:R19,U19:Y19,AB19:AF19,AI19:AM19,AP19:AT19)</f>
        <v>2</v>
      </c>
      <c r="AX19" s="34">
        <v>2</v>
      </c>
      <c r="AY19" s="33">
        <f>SUM(M19,T19,AA19,AH19,AO19,AV19)</f>
        <v>0</v>
      </c>
      <c r="AZ19" s="12"/>
    </row>
    <row r="20" spans="1:52" ht="31.5" x14ac:dyDescent="0.25">
      <c r="A20" s="107">
        <v>9</v>
      </c>
      <c r="B20" s="21" t="s">
        <v>55</v>
      </c>
      <c r="C20" s="22" t="s">
        <v>56</v>
      </c>
      <c r="D20" s="35"/>
      <c r="E20" s="35">
        <v>1</v>
      </c>
      <c r="F20" s="25"/>
      <c r="G20" s="26">
        <v>15</v>
      </c>
      <c r="H20" s="26"/>
      <c r="I20" s="26"/>
      <c r="J20" s="26"/>
      <c r="K20" s="26"/>
      <c r="L20" s="26"/>
      <c r="M20" s="108">
        <v>1</v>
      </c>
      <c r="N20" s="28"/>
      <c r="O20" s="28"/>
      <c r="P20" s="28"/>
      <c r="Q20" s="28"/>
      <c r="R20" s="28"/>
      <c r="S20" s="28"/>
      <c r="T20" s="109"/>
      <c r="U20" s="29"/>
      <c r="V20" s="29"/>
      <c r="W20" s="29"/>
      <c r="X20" s="29"/>
      <c r="Y20" s="29"/>
      <c r="Z20" s="29"/>
      <c r="AA20" s="29"/>
      <c r="AB20" s="30"/>
      <c r="AC20" s="30"/>
      <c r="AD20" s="30"/>
      <c r="AE20" s="30"/>
      <c r="AF20" s="30"/>
      <c r="AG20" s="30"/>
      <c r="AH20" s="30"/>
      <c r="AI20" s="31"/>
      <c r="AJ20" s="31"/>
      <c r="AK20" s="31"/>
      <c r="AL20" s="31"/>
      <c r="AM20" s="31"/>
      <c r="AN20" s="31"/>
      <c r="AO20" s="31"/>
      <c r="AP20" s="32"/>
      <c r="AQ20" s="32"/>
      <c r="AR20" s="32"/>
      <c r="AS20" s="32"/>
      <c r="AT20" s="32"/>
      <c r="AU20" s="32"/>
      <c r="AV20" s="32"/>
      <c r="AW20" s="33">
        <f>SUM(G20:K20,N20:R20,U20:Y20,AB20:AF20,AI20:AM20,AP20:AT20)</f>
        <v>15</v>
      </c>
      <c r="AX20" s="110">
        <v>30</v>
      </c>
      <c r="AY20" s="33">
        <v>0.5</v>
      </c>
      <c r="AZ20" s="12"/>
    </row>
    <row r="21" spans="1:52" ht="15.75" x14ac:dyDescent="0.25">
      <c r="A21" s="107"/>
      <c r="B21" s="21" t="s">
        <v>57</v>
      </c>
      <c r="C21" s="22" t="s">
        <v>58</v>
      </c>
      <c r="D21" s="35"/>
      <c r="E21" s="35">
        <v>1</v>
      </c>
      <c r="F21" s="25"/>
      <c r="G21" s="26">
        <v>15</v>
      </c>
      <c r="H21" s="26"/>
      <c r="I21" s="26"/>
      <c r="J21" s="26"/>
      <c r="K21" s="26"/>
      <c r="L21" s="26"/>
      <c r="M21" s="108"/>
      <c r="N21" s="28"/>
      <c r="O21" s="28"/>
      <c r="P21" s="28"/>
      <c r="Q21" s="28"/>
      <c r="R21" s="28"/>
      <c r="S21" s="28"/>
      <c r="T21" s="109"/>
      <c r="U21" s="29"/>
      <c r="V21" s="29"/>
      <c r="W21" s="29"/>
      <c r="X21" s="29"/>
      <c r="Y21" s="29"/>
      <c r="Z21" s="29"/>
      <c r="AA21" s="29"/>
      <c r="AB21" s="30"/>
      <c r="AC21" s="30"/>
      <c r="AD21" s="30"/>
      <c r="AE21" s="30"/>
      <c r="AF21" s="30"/>
      <c r="AG21" s="30"/>
      <c r="AH21" s="30"/>
      <c r="AI21" s="31"/>
      <c r="AJ21" s="31"/>
      <c r="AK21" s="31"/>
      <c r="AL21" s="31"/>
      <c r="AM21" s="31"/>
      <c r="AN21" s="31"/>
      <c r="AO21" s="31"/>
      <c r="AP21" s="32"/>
      <c r="AQ21" s="32"/>
      <c r="AR21" s="32"/>
      <c r="AS21" s="32"/>
      <c r="AT21" s="32"/>
      <c r="AU21" s="32"/>
      <c r="AV21" s="32"/>
      <c r="AW21" s="33">
        <f>SUM(G21:K21,N21:R21,U21:Y21,AB21:AF21,AI21:AM21,AP21:AT21)</f>
        <v>15</v>
      </c>
      <c r="AX21" s="110"/>
      <c r="AY21" s="33">
        <v>0.5</v>
      </c>
      <c r="AZ21" s="12"/>
    </row>
    <row r="22" spans="1:52" ht="15.6" customHeight="1" x14ac:dyDescent="0.25">
      <c r="A22" s="111" t="s">
        <v>59</v>
      </c>
      <c r="B22" s="111"/>
      <c r="C22" s="111"/>
      <c r="D22" s="40"/>
      <c r="E22" s="40"/>
      <c r="F22" s="41"/>
      <c r="G22" s="42">
        <f>SUM(G12:G21)</f>
        <v>96</v>
      </c>
      <c r="H22" s="42">
        <f>SUM(H12:H20)</f>
        <v>0</v>
      </c>
      <c r="I22" s="42">
        <f>SUM(I12:I20)</f>
        <v>0</v>
      </c>
      <c r="J22" s="42">
        <f>SUM(J12:J20)</f>
        <v>0</v>
      </c>
      <c r="K22" s="42">
        <f>SUM(K12:K21)</f>
        <v>0</v>
      </c>
      <c r="L22" s="42">
        <f>SUM(L12:L19)</f>
        <v>0</v>
      </c>
      <c r="M22" s="42">
        <v>5</v>
      </c>
      <c r="N22" s="42">
        <f t="shared" ref="N22:V22" si="0">SUM(N12:N21)</f>
        <v>45</v>
      </c>
      <c r="O22" s="42">
        <f t="shared" si="0"/>
        <v>30</v>
      </c>
      <c r="P22" s="42">
        <f t="shared" si="0"/>
        <v>30</v>
      </c>
      <c r="Q22" s="42">
        <f t="shared" si="0"/>
        <v>30</v>
      </c>
      <c r="R22" s="42">
        <f t="shared" si="0"/>
        <v>0</v>
      </c>
      <c r="S22" s="42">
        <f t="shared" si="0"/>
        <v>0</v>
      </c>
      <c r="T22" s="42">
        <f t="shared" si="0"/>
        <v>6</v>
      </c>
      <c r="U22" s="42">
        <f t="shared" si="0"/>
        <v>0</v>
      </c>
      <c r="V22" s="42">
        <f t="shared" si="0"/>
        <v>30</v>
      </c>
      <c r="W22" s="42">
        <f t="shared" ref="W22:AV22" si="1">SUM(W12:W19)</f>
        <v>30</v>
      </c>
      <c r="X22" s="42">
        <f t="shared" si="1"/>
        <v>0</v>
      </c>
      <c r="Y22" s="42">
        <f t="shared" si="1"/>
        <v>0</v>
      </c>
      <c r="Z22" s="42">
        <f t="shared" si="1"/>
        <v>0</v>
      </c>
      <c r="AA22" s="42">
        <f t="shared" si="1"/>
        <v>2</v>
      </c>
      <c r="AB22" s="42">
        <f t="shared" si="1"/>
        <v>0</v>
      </c>
      <c r="AC22" s="42">
        <f t="shared" si="1"/>
        <v>0</v>
      </c>
      <c r="AD22" s="42">
        <f t="shared" si="1"/>
        <v>30</v>
      </c>
      <c r="AE22" s="42">
        <f t="shared" si="1"/>
        <v>0</v>
      </c>
      <c r="AF22" s="42">
        <f t="shared" si="1"/>
        <v>0</v>
      </c>
      <c r="AG22" s="42">
        <f t="shared" si="1"/>
        <v>0</v>
      </c>
      <c r="AH22" s="42">
        <f t="shared" si="1"/>
        <v>2</v>
      </c>
      <c r="AI22" s="42">
        <f t="shared" si="1"/>
        <v>0</v>
      </c>
      <c r="AJ22" s="42">
        <f t="shared" si="1"/>
        <v>0</v>
      </c>
      <c r="AK22" s="42">
        <f t="shared" si="1"/>
        <v>30</v>
      </c>
      <c r="AL22" s="42">
        <f t="shared" si="1"/>
        <v>0</v>
      </c>
      <c r="AM22" s="42">
        <f t="shared" si="1"/>
        <v>0</v>
      </c>
      <c r="AN22" s="42">
        <f t="shared" si="1"/>
        <v>0</v>
      </c>
      <c r="AO22" s="42">
        <f t="shared" si="1"/>
        <v>3</v>
      </c>
      <c r="AP22" s="42">
        <f t="shared" si="1"/>
        <v>0</v>
      </c>
      <c r="AQ22" s="42">
        <f t="shared" si="1"/>
        <v>0</v>
      </c>
      <c r="AR22" s="42">
        <f t="shared" si="1"/>
        <v>0</v>
      </c>
      <c r="AS22" s="42">
        <f t="shared" si="1"/>
        <v>0</v>
      </c>
      <c r="AT22" s="42">
        <f t="shared" si="1"/>
        <v>0</v>
      </c>
      <c r="AU22" s="42">
        <f t="shared" si="1"/>
        <v>0</v>
      </c>
      <c r="AV22" s="42">
        <f t="shared" si="1"/>
        <v>0</v>
      </c>
      <c r="AW22" s="42">
        <f>SUM(AW12:AW21)</f>
        <v>351</v>
      </c>
      <c r="AX22" s="42">
        <f>SUM(AX12:AX21)</f>
        <v>526</v>
      </c>
      <c r="AY22" s="42">
        <f>SUM(AY12:AY21)</f>
        <v>18</v>
      </c>
      <c r="AZ22" s="12"/>
    </row>
    <row r="23" spans="1:52" ht="15.6" customHeight="1" x14ac:dyDescent="0.25">
      <c r="A23" s="112" t="s">
        <v>60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2"/>
    </row>
    <row r="24" spans="1:52" ht="47.25" x14ac:dyDescent="0.25">
      <c r="A24" s="43">
        <v>1</v>
      </c>
      <c r="B24" s="21" t="s">
        <v>61</v>
      </c>
      <c r="C24" s="44" t="s">
        <v>62</v>
      </c>
      <c r="D24" s="43" t="s">
        <v>63</v>
      </c>
      <c r="E24" s="43" t="s">
        <v>64</v>
      </c>
      <c r="F24" s="45"/>
      <c r="G24" s="26"/>
      <c r="H24" s="26"/>
      <c r="I24" s="26">
        <v>150</v>
      </c>
      <c r="J24" s="26"/>
      <c r="K24" s="26"/>
      <c r="L24" s="26"/>
      <c r="M24" s="26">
        <v>14</v>
      </c>
      <c r="N24" s="28"/>
      <c r="O24" s="28"/>
      <c r="P24" s="28">
        <v>150</v>
      </c>
      <c r="Q24" s="28"/>
      <c r="R24" s="28"/>
      <c r="S24" s="28"/>
      <c r="T24" s="28">
        <v>11</v>
      </c>
      <c r="U24" s="29"/>
      <c r="V24" s="29"/>
      <c r="W24" s="29">
        <v>150</v>
      </c>
      <c r="X24" s="29"/>
      <c r="Y24" s="29"/>
      <c r="Z24" s="29"/>
      <c r="AA24" s="29">
        <v>9</v>
      </c>
      <c r="AB24" s="30"/>
      <c r="AC24" s="30"/>
      <c r="AD24" s="30">
        <v>135</v>
      </c>
      <c r="AE24" s="30"/>
      <c r="AF24" s="30"/>
      <c r="AG24" s="30"/>
      <c r="AH24" s="30">
        <v>7</v>
      </c>
      <c r="AI24" s="31"/>
      <c r="AJ24" s="31"/>
      <c r="AK24" s="31">
        <v>150</v>
      </c>
      <c r="AL24" s="31"/>
      <c r="AM24" s="31"/>
      <c r="AN24" s="31"/>
      <c r="AO24" s="31">
        <v>10</v>
      </c>
      <c r="AP24" s="32"/>
      <c r="AQ24" s="32"/>
      <c r="AR24" s="32">
        <v>30</v>
      </c>
      <c r="AS24" s="32"/>
      <c r="AT24" s="32"/>
      <c r="AU24" s="32"/>
      <c r="AV24" s="32">
        <v>2</v>
      </c>
      <c r="AW24" s="33">
        <v>765</v>
      </c>
      <c r="AX24" s="34">
        <v>1325</v>
      </c>
      <c r="AY24" s="33">
        <f>SUM(M24+T24+AA24+AH24+AO24+AV24)</f>
        <v>53</v>
      </c>
      <c r="AZ24" s="12"/>
    </row>
    <row r="25" spans="1:52" ht="15.75" x14ac:dyDescent="0.25">
      <c r="A25" s="43">
        <v>2</v>
      </c>
      <c r="B25" s="21" t="s">
        <v>65</v>
      </c>
      <c r="C25" s="22" t="s">
        <v>66</v>
      </c>
      <c r="D25" s="43">
        <v>2</v>
      </c>
      <c r="E25" s="43">
        <v>1.2</v>
      </c>
      <c r="F25" s="43"/>
      <c r="G25" s="26">
        <v>15</v>
      </c>
      <c r="H25" s="26"/>
      <c r="I25" s="26"/>
      <c r="J25" s="26"/>
      <c r="K25" s="26"/>
      <c r="L25" s="26"/>
      <c r="M25" s="26">
        <v>2</v>
      </c>
      <c r="N25" s="28"/>
      <c r="O25" s="28">
        <v>15</v>
      </c>
      <c r="P25" s="28"/>
      <c r="Q25" s="28"/>
      <c r="R25" s="28"/>
      <c r="S25" s="28"/>
      <c r="T25" s="28">
        <v>1</v>
      </c>
      <c r="U25" s="29"/>
      <c r="V25" s="29"/>
      <c r="W25" s="29"/>
      <c r="X25" s="29"/>
      <c r="Y25" s="29"/>
      <c r="Z25" s="29"/>
      <c r="AA25" s="29"/>
      <c r="AB25" s="30"/>
      <c r="AC25" s="30"/>
      <c r="AD25" s="30"/>
      <c r="AE25" s="30"/>
      <c r="AF25" s="30"/>
      <c r="AG25" s="30"/>
      <c r="AH25" s="30"/>
      <c r="AI25" s="31"/>
      <c r="AJ25" s="31"/>
      <c r="AK25" s="31"/>
      <c r="AL25" s="31"/>
      <c r="AM25" s="31"/>
      <c r="AN25" s="31"/>
      <c r="AO25" s="31"/>
      <c r="AP25" s="32"/>
      <c r="AQ25" s="32"/>
      <c r="AR25" s="32"/>
      <c r="AS25" s="32"/>
      <c r="AT25" s="32"/>
      <c r="AU25" s="32"/>
      <c r="AV25" s="32"/>
      <c r="AW25" s="33">
        <f>SUM(G25:K25,N25:R25,U25:Y25,AB25:AF25,AI25:AM25,AP25:AT25)</f>
        <v>30</v>
      </c>
      <c r="AX25" s="46">
        <v>75</v>
      </c>
      <c r="AY25" s="33">
        <f>SUM(M25,T25,AA25,AH25,AO25+AV25)</f>
        <v>3</v>
      </c>
      <c r="AZ25" s="12"/>
    </row>
    <row r="26" spans="1:52" ht="15.75" x14ac:dyDescent="0.25">
      <c r="A26" s="43">
        <v>3</v>
      </c>
      <c r="B26" s="21" t="s">
        <v>67</v>
      </c>
      <c r="C26" s="22" t="s">
        <v>68</v>
      </c>
      <c r="D26" s="43">
        <v>2</v>
      </c>
      <c r="E26" s="43">
        <v>1.2</v>
      </c>
      <c r="F26" s="43"/>
      <c r="G26" s="26">
        <v>15</v>
      </c>
      <c r="H26" s="26"/>
      <c r="I26" s="26"/>
      <c r="J26" s="26"/>
      <c r="K26" s="26"/>
      <c r="L26" s="26"/>
      <c r="M26" s="26">
        <v>1</v>
      </c>
      <c r="N26" s="28"/>
      <c r="O26" s="28">
        <v>15</v>
      </c>
      <c r="P26" s="28"/>
      <c r="Q26" s="28"/>
      <c r="R26" s="28"/>
      <c r="S26" s="28"/>
      <c r="T26" s="28">
        <v>2</v>
      </c>
      <c r="U26" s="29"/>
      <c r="V26" s="29"/>
      <c r="W26" s="29"/>
      <c r="X26" s="29"/>
      <c r="Y26" s="29"/>
      <c r="Z26" s="29"/>
      <c r="AA26" s="29"/>
      <c r="AB26" s="30"/>
      <c r="AC26" s="30"/>
      <c r="AD26" s="30"/>
      <c r="AE26" s="30"/>
      <c r="AF26" s="30"/>
      <c r="AG26" s="30"/>
      <c r="AH26" s="30"/>
      <c r="AI26" s="31"/>
      <c r="AJ26" s="31"/>
      <c r="AK26" s="31"/>
      <c r="AL26" s="31"/>
      <c r="AM26" s="31"/>
      <c r="AN26" s="31"/>
      <c r="AO26" s="31"/>
      <c r="AP26" s="32"/>
      <c r="AQ26" s="32"/>
      <c r="AR26" s="32"/>
      <c r="AS26" s="32"/>
      <c r="AT26" s="32"/>
      <c r="AU26" s="32"/>
      <c r="AV26" s="32"/>
      <c r="AW26" s="33">
        <v>30</v>
      </c>
      <c r="AX26" s="46">
        <v>75</v>
      </c>
      <c r="AY26" s="33">
        <v>3</v>
      </c>
      <c r="AZ26" s="12"/>
    </row>
    <row r="27" spans="1:52" ht="31.5" x14ac:dyDescent="0.25">
      <c r="A27" s="43">
        <v>4</v>
      </c>
      <c r="B27" s="21" t="s">
        <v>69</v>
      </c>
      <c r="C27" s="44" t="s">
        <v>70</v>
      </c>
      <c r="D27" s="43" t="s">
        <v>71</v>
      </c>
      <c r="E27" s="43" t="s">
        <v>72</v>
      </c>
      <c r="F27" s="43"/>
      <c r="G27" s="26">
        <v>15</v>
      </c>
      <c r="H27" s="26">
        <v>30</v>
      </c>
      <c r="I27" s="26"/>
      <c r="J27" s="26"/>
      <c r="K27" s="26"/>
      <c r="L27" s="26"/>
      <c r="M27" s="26">
        <v>4</v>
      </c>
      <c r="N27" s="28">
        <v>15</v>
      </c>
      <c r="O27" s="28">
        <v>15</v>
      </c>
      <c r="P27" s="28"/>
      <c r="Q27" s="28"/>
      <c r="R27" s="28"/>
      <c r="S27" s="28"/>
      <c r="T27" s="28">
        <v>2</v>
      </c>
      <c r="U27" s="29">
        <v>15</v>
      </c>
      <c r="V27" s="29">
        <v>30</v>
      </c>
      <c r="W27" s="29"/>
      <c r="X27" s="29"/>
      <c r="Y27" s="29"/>
      <c r="Z27" s="29"/>
      <c r="AA27" s="29">
        <v>2</v>
      </c>
      <c r="AB27" s="30">
        <v>15</v>
      </c>
      <c r="AC27" s="30">
        <v>30</v>
      </c>
      <c r="AD27" s="30"/>
      <c r="AE27" s="30"/>
      <c r="AF27" s="30"/>
      <c r="AG27" s="30"/>
      <c r="AH27" s="30">
        <v>2</v>
      </c>
      <c r="AI27" s="31"/>
      <c r="AJ27" s="31">
        <v>30</v>
      </c>
      <c r="AK27" s="31"/>
      <c r="AL27" s="31"/>
      <c r="AM27" s="31"/>
      <c r="AN27" s="31"/>
      <c r="AO27" s="31">
        <v>2</v>
      </c>
      <c r="AP27" s="32"/>
      <c r="AQ27" s="32"/>
      <c r="AR27" s="32"/>
      <c r="AS27" s="32"/>
      <c r="AT27" s="32"/>
      <c r="AU27" s="32"/>
      <c r="AV27" s="32"/>
      <c r="AW27" s="33">
        <f>SUM(G27:K27,N27:R27,U27:Y27,AB27:AF27,AI27:AM27,AP27:AT27)</f>
        <v>195</v>
      </c>
      <c r="AX27" s="46">
        <v>300</v>
      </c>
      <c r="AY27" s="33">
        <f>SUM(M27,T27,AA27,AH27,AO27,AV27)</f>
        <v>12</v>
      </c>
    </row>
    <row r="28" spans="1:52" ht="15.75" x14ac:dyDescent="0.25">
      <c r="A28" s="43">
        <v>5</v>
      </c>
      <c r="B28" s="21" t="s">
        <v>73</v>
      </c>
      <c r="C28" s="47" t="s">
        <v>74</v>
      </c>
      <c r="D28" s="43">
        <v>2.2999999999999998</v>
      </c>
      <c r="E28" s="43"/>
      <c r="F28" s="43"/>
      <c r="G28" s="26"/>
      <c r="H28" s="26"/>
      <c r="I28" s="26"/>
      <c r="J28" s="26"/>
      <c r="K28" s="26"/>
      <c r="L28" s="26"/>
      <c r="M28" s="26"/>
      <c r="N28" s="28">
        <v>15</v>
      </c>
      <c r="O28" s="28"/>
      <c r="P28" s="28"/>
      <c r="Q28" s="28"/>
      <c r="R28" s="28"/>
      <c r="S28" s="28"/>
      <c r="T28" s="28">
        <v>2</v>
      </c>
      <c r="U28" s="29">
        <v>15</v>
      </c>
      <c r="V28" s="29"/>
      <c r="W28" s="29"/>
      <c r="X28" s="29"/>
      <c r="Y28" s="29"/>
      <c r="Z28" s="29"/>
      <c r="AA28" s="29">
        <v>1</v>
      </c>
      <c r="AB28" s="30"/>
      <c r="AC28" s="30"/>
      <c r="AD28" s="30"/>
      <c r="AE28" s="30"/>
      <c r="AF28" s="30"/>
      <c r="AG28" s="30"/>
      <c r="AH28" s="30"/>
      <c r="AI28" s="31"/>
      <c r="AJ28" s="31"/>
      <c r="AK28" s="31"/>
      <c r="AL28" s="31"/>
      <c r="AM28" s="31"/>
      <c r="AN28" s="31"/>
      <c r="AO28" s="31"/>
      <c r="AP28" s="32"/>
      <c r="AQ28" s="32"/>
      <c r="AR28" s="32"/>
      <c r="AS28" s="32"/>
      <c r="AT28" s="32"/>
      <c r="AU28" s="32"/>
      <c r="AV28" s="32"/>
      <c r="AW28" s="33">
        <f>SUM(G28:K28,N28:R28,U28:Y28,AB28:AF28,AI28:AM28,AP28:AT28)</f>
        <v>30</v>
      </c>
      <c r="AX28" s="46">
        <v>75</v>
      </c>
      <c r="AY28" s="33">
        <f>SUM(M28,T28,AA28,AH28,AO28,AV28)</f>
        <v>3</v>
      </c>
      <c r="AZ28" s="12"/>
    </row>
    <row r="29" spans="1:52" ht="31.5" x14ac:dyDescent="0.25">
      <c r="A29" s="43">
        <v>6</v>
      </c>
      <c r="B29" s="21" t="s">
        <v>75</v>
      </c>
      <c r="C29" s="44" t="s">
        <v>76</v>
      </c>
      <c r="D29" s="43"/>
      <c r="E29" s="43">
        <v>4</v>
      </c>
      <c r="F29" s="43"/>
      <c r="G29" s="26"/>
      <c r="H29" s="26"/>
      <c r="I29" s="26"/>
      <c r="J29" s="26"/>
      <c r="K29" s="26"/>
      <c r="L29" s="26"/>
      <c r="M29" s="26"/>
      <c r="N29" s="28"/>
      <c r="O29" s="28"/>
      <c r="P29" s="28"/>
      <c r="Q29" s="28"/>
      <c r="R29" s="28"/>
      <c r="S29" s="28"/>
      <c r="T29" s="28"/>
      <c r="U29" s="29"/>
      <c r="V29" s="29"/>
      <c r="W29" s="29"/>
      <c r="X29" s="29"/>
      <c r="Y29" s="29"/>
      <c r="Z29" s="29"/>
      <c r="AA29" s="29"/>
      <c r="AB29" s="30"/>
      <c r="AC29" s="30">
        <v>30</v>
      </c>
      <c r="AD29" s="30"/>
      <c r="AE29" s="30"/>
      <c r="AF29" s="30"/>
      <c r="AG29" s="30"/>
      <c r="AH29" s="30">
        <v>2</v>
      </c>
      <c r="AI29" s="31"/>
      <c r="AJ29" s="31"/>
      <c r="AK29" s="31"/>
      <c r="AL29" s="31"/>
      <c r="AM29" s="31"/>
      <c r="AN29" s="31"/>
      <c r="AO29" s="31"/>
      <c r="AP29" s="32"/>
      <c r="AQ29" s="32"/>
      <c r="AR29" s="32"/>
      <c r="AS29" s="32"/>
      <c r="AT29" s="32"/>
      <c r="AU29" s="32"/>
      <c r="AV29" s="32"/>
      <c r="AW29" s="33">
        <f>SUM(G29:K29,N29:R29,U29:Y29,AB29:AF29,AI29:AM29,AP29:AT29)</f>
        <v>30</v>
      </c>
      <c r="AX29" s="46">
        <v>50</v>
      </c>
      <c r="AY29" s="33">
        <f>SUM(M29,T29,AA29,AH29,AO29,AV29)</f>
        <v>2</v>
      </c>
    </row>
    <row r="30" spans="1:52" ht="31.5" x14ac:dyDescent="0.25">
      <c r="A30" s="43">
        <v>7</v>
      </c>
      <c r="B30" s="21" t="s">
        <v>77</v>
      </c>
      <c r="C30" s="44" t="s">
        <v>78</v>
      </c>
      <c r="D30" s="43"/>
      <c r="E30" s="43">
        <v>5</v>
      </c>
      <c r="F30" s="43"/>
      <c r="G30" s="26"/>
      <c r="H30" s="26"/>
      <c r="I30" s="26"/>
      <c r="J30" s="26"/>
      <c r="K30" s="26"/>
      <c r="L30" s="26"/>
      <c r="M30" s="26"/>
      <c r="N30" s="28"/>
      <c r="O30" s="28"/>
      <c r="P30" s="28"/>
      <c r="Q30" s="28"/>
      <c r="R30" s="28"/>
      <c r="S30" s="28"/>
      <c r="T30" s="28"/>
      <c r="U30" s="29"/>
      <c r="V30" s="29"/>
      <c r="W30" s="29"/>
      <c r="X30" s="29"/>
      <c r="Y30" s="29"/>
      <c r="Z30" s="29"/>
      <c r="AA30" s="29"/>
      <c r="AB30" s="30"/>
      <c r="AC30" s="30"/>
      <c r="AD30" s="30"/>
      <c r="AE30" s="30"/>
      <c r="AF30" s="30"/>
      <c r="AG30" s="30"/>
      <c r="AH30" s="30"/>
      <c r="AI30" s="31"/>
      <c r="AJ30" s="31">
        <v>30</v>
      </c>
      <c r="AK30" s="31"/>
      <c r="AL30" s="31"/>
      <c r="AM30" s="31"/>
      <c r="AN30" s="31"/>
      <c r="AO30" s="31">
        <v>2</v>
      </c>
      <c r="AP30" s="32"/>
      <c r="AQ30" s="32"/>
      <c r="AR30" s="32"/>
      <c r="AS30" s="32"/>
      <c r="AT30" s="32"/>
      <c r="AU30" s="32"/>
      <c r="AV30" s="32"/>
      <c r="AW30" s="33">
        <v>30</v>
      </c>
      <c r="AX30" s="46">
        <v>50</v>
      </c>
      <c r="AY30" s="33">
        <v>2</v>
      </c>
    </row>
    <row r="31" spans="1:52" ht="31.5" x14ac:dyDescent="0.25">
      <c r="A31" s="43">
        <v>8</v>
      </c>
      <c r="B31" s="21" t="s">
        <v>79</v>
      </c>
      <c r="C31" s="48" t="s">
        <v>80</v>
      </c>
      <c r="D31" s="43">
        <v>2</v>
      </c>
      <c r="E31" s="43">
        <v>2</v>
      </c>
      <c r="F31" s="43"/>
      <c r="G31" s="26"/>
      <c r="H31" s="26"/>
      <c r="I31" s="26"/>
      <c r="J31" s="26"/>
      <c r="K31" s="26"/>
      <c r="L31" s="26"/>
      <c r="M31" s="26"/>
      <c r="N31" s="28">
        <v>15</v>
      </c>
      <c r="O31" s="28">
        <v>15</v>
      </c>
      <c r="P31" s="28"/>
      <c r="Q31" s="28"/>
      <c r="R31" s="28"/>
      <c r="S31" s="28"/>
      <c r="T31" s="28">
        <v>2</v>
      </c>
      <c r="U31" s="29"/>
      <c r="V31" s="29"/>
      <c r="W31" s="29"/>
      <c r="X31" s="29"/>
      <c r="Y31" s="29"/>
      <c r="Z31" s="29"/>
      <c r="AA31" s="29"/>
      <c r="AB31" s="30"/>
      <c r="AC31" s="30"/>
      <c r="AD31" s="30"/>
      <c r="AE31" s="30"/>
      <c r="AF31" s="30"/>
      <c r="AG31" s="30"/>
      <c r="AH31" s="30"/>
      <c r="AI31" s="31"/>
      <c r="AJ31" s="31"/>
      <c r="AK31" s="31"/>
      <c r="AL31" s="31"/>
      <c r="AM31" s="31"/>
      <c r="AN31" s="31"/>
      <c r="AO31" s="31"/>
      <c r="AP31" s="32"/>
      <c r="AQ31" s="32"/>
      <c r="AR31" s="32"/>
      <c r="AS31" s="32"/>
      <c r="AT31" s="32"/>
      <c r="AU31" s="32"/>
      <c r="AV31" s="32"/>
      <c r="AW31" s="33">
        <f>SUM(G31:K31,N31:R31,U31:Y31,AB31:AF31,AI31:AM31,AP31:AT31)</f>
        <v>30</v>
      </c>
      <c r="AX31" s="46">
        <v>50</v>
      </c>
      <c r="AY31" s="33">
        <f>SUM(M31,T31,AA31,AH31,AO31,AV31)</f>
        <v>2</v>
      </c>
    </row>
    <row r="32" spans="1:52" ht="31.5" x14ac:dyDescent="0.25">
      <c r="A32" s="43">
        <v>9</v>
      </c>
      <c r="B32" s="21" t="s">
        <v>81</v>
      </c>
      <c r="C32" s="48" t="s">
        <v>82</v>
      </c>
      <c r="D32" s="43">
        <v>3</v>
      </c>
      <c r="E32" s="43">
        <v>3</v>
      </c>
      <c r="F32" s="43"/>
      <c r="G32" s="26"/>
      <c r="H32" s="26"/>
      <c r="I32" s="26"/>
      <c r="J32" s="26"/>
      <c r="K32" s="26"/>
      <c r="L32" s="26"/>
      <c r="M32" s="26"/>
      <c r="N32" s="28"/>
      <c r="O32" s="28"/>
      <c r="P32" s="28"/>
      <c r="Q32" s="28"/>
      <c r="R32" s="28"/>
      <c r="S32" s="28"/>
      <c r="T32" s="28"/>
      <c r="U32" s="29">
        <v>15</v>
      </c>
      <c r="V32" s="29">
        <v>15</v>
      </c>
      <c r="W32" s="29"/>
      <c r="X32" s="29"/>
      <c r="Y32" s="29"/>
      <c r="Z32" s="29"/>
      <c r="AA32" s="29">
        <v>2</v>
      </c>
      <c r="AB32" s="30"/>
      <c r="AC32" s="30"/>
      <c r="AD32" s="30"/>
      <c r="AE32" s="30"/>
      <c r="AF32" s="30"/>
      <c r="AG32" s="30"/>
      <c r="AH32" s="30"/>
      <c r="AI32" s="31"/>
      <c r="AJ32" s="31"/>
      <c r="AK32" s="31"/>
      <c r="AL32" s="31"/>
      <c r="AM32" s="31"/>
      <c r="AN32" s="31"/>
      <c r="AO32" s="31"/>
      <c r="AP32" s="32"/>
      <c r="AQ32" s="32"/>
      <c r="AR32" s="32"/>
      <c r="AS32" s="32"/>
      <c r="AT32" s="32"/>
      <c r="AU32" s="32"/>
      <c r="AV32" s="32"/>
      <c r="AW32" s="33">
        <v>30</v>
      </c>
      <c r="AX32" s="46">
        <v>50</v>
      </c>
      <c r="AY32" s="33">
        <v>2</v>
      </c>
    </row>
    <row r="33" spans="1:52" ht="31.5" x14ac:dyDescent="0.25">
      <c r="A33" s="43">
        <v>10</v>
      </c>
      <c r="B33" s="21" t="s">
        <v>83</v>
      </c>
      <c r="C33" s="48" t="s">
        <v>84</v>
      </c>
      <c r="D33" s="43">
        <v>4</v>
      </c>
      <c r="E33" s="43">
        <v>4</v>
      </c>
      <c r="F33" s="43"/>
      <c r="G33" s="26"/>
      <c r="H33" s="26"/>
      <c r="I33" s="26"/>
      <c r="J33" s="26"/>
      <c r="K33" s="26"/>
      <c r="L33" s="26"/>
      <c r="M33" s="26"/>
      <c r="N33" s="28"/>
      <c r="O33" s="28"/>
      <c r="P33" s="28"/>
      <c r="Q33" s="28"/>
      <c r="R33" s="28"/>
      <c r="S33" s="28"/>
      <c r="T33" s="28"/>
      <c r="U33" s="29"/>
      <c r="V33" s="29"/>
      <c r="W33" s="29"/>
      <c r="X33" s="29"/>
      <c r="Y33" s="29"/>
      <c r="Z33" s="29"/>
      <c r="AA33" s="29"/>
      <c r="AB33" s="30"/>
      <c r="AC33" s="30">
        <v>30</v>
      </c>
      <c r="AD33" s="30"/>
      <c r="AE33" s="30"/>
      <c r="AF33" s="30"/>
      <c r="AG33" s="30"/>
      <c r="AH33" s="30">
        <v>2</v>
      </c>
      <c r="AI33" s="31"/>
      <c r="AJ33" s="31"/>
      <c r="AK33" s="31"/>
      <c r="AL33" s="31"/>
      <c r="AM33" s="31"/>
      <c r="AN33" s="31"/>
      <c r="AO33" s="31"/>
      <c r="AP33" s="32"/>
      <c r="AQ33" s="32"/>
      <c r="AR33" s="32"/>
      <c r="AS33" s="32"/>
      <c r="AT33" s="32"/>
      <c r="AU33" s="32"/>
      <c r="AV33" s="32"/>
      <c r="AW33" s="33">
        <v>30</v>
      </c>
      <c r="AX33" s="46">
        <v>50</v>
      </c>
      <c r="AY33" s="33">
        <v>2</v>
      </c>
    </row>
    <row r="34" spans="1:52" ht="31.5" x14ac:dyDescent="0.25">
      <c r="A34" s="43">
        <v>11</v>
      </c>
      <c r="B34" s="38" t="s">
        <v>85</v>
      </c>
      <c r="C34" s="47" t="s">
        <v>86</v>
      </c>
      <c r="D34" s="43"/>
      <c r="E34" s="43">
        <v>1.2</v>
      </c>
      <c r="F34" s="43"/>
      <c r="G34" s="26">
        <v>15</v>
      </c>
      <c r="H34" s="26"/>
      <c r="I34" s="26"/>
      <c r="J34" s="26"/>
      <c r="K34" s="26"/>
      <c r="L34" s="26"/>
      <c r="M34" s="26">
        <v>2</v>
      </c>
      <c r="N34" s="28">
        <v>15</v>
      </c>
      <c r="O34" s="28"/>
      <c r="P34" s="28"/>
      <c r="Q34" s="28"/>
      <c r="R34" s="28"/>
      <c r="S34" s="28"/>
      <c r="T34" s="28">
        <v>2</v>
      </c>
      <c r="U34" s="29"/>
      <c r="V34" s="29"/>
      <c r="W34" s="29"/>
      <c r="X34" s="29"/>
      <c r="Y34" s="29"/>
      <c r="Z34" s="29"/>
      <c r="AA34" s="29"/>
      <c r="AB34" s="30"/>
      <c r="AC34" s="30"/>
      <c r="AD34" s="30"/>
      <c r="AE34" s="30"/>
      <c r="AF34" s="30"/>
      <c r="AG34" s="30"/>
      <c r="AH34" s="30"/>
      <c r="AI34" s="31"/>
      <c r="AJ34" s="31"/>
      <c r="AK34" s="31"/>
      <c r="AL34" s="31"/>
      <c r="AM34" s="31"/>
      <c r="AN34" s="31"/>
      <c r="AO34" s="31"/>
      <c r="AP34" s="32"/>
      <c r="AQ34" s="32"/>
      <c r="AR34" s="32"/>
      <c r="AS34" s="32"/>
      <c r="AT34" s="32"/>
      <c r="AU34" s="32"/>
      <c r="AV34" s="32"/>
      <c r="AW34" s="33">
        <f>SUM(G34:K34,N34:R34,U34:Y34,AB34:AF34,AI34:AM34,AP34:AT34)</f>
        <v>30</v>
      </c>
      <c r="AX34" s="46">
        <v>100</v>
      </c>
      <c r="AY34" s="33">
        <f>SUM(M34,T34,AA34,AH34,AO34,AV34)</f>
        <v>4</v>
      </c>
      <c r="AZ34" s="12"/>
    </row>
    <row r="35" spans="1:52" ht="15.75" x14ac:dyDescent="0.25">
      <c r="A35" s="43">
        <v>12</v>
      </c>
      <c r="B35" s="21" t="s">
        <v>87</v>
      </c>
      <c r="C35" s="48" t="s">
        <v>88</v>
      </c>
      <c r="D35" s="43"/>
      <c r="E35" s="43">
        <v>1.2</v>
      </c>
      <c r="F35" s="43"/>
      <c r="G35" s="26"/>
      <c r="H35" s="26"/>
      <c r="I35" s="26">
        <v>30</v>
      </c>
      <c r="J35" s="26"/>
      <c r="K35" s="26"/>
      <c r="L35" s="26"/>
      <c r="M35" s="26">
        <v>2</v>
      </c>
      <c r="N35" s="28"/>
      <c r="O35" s="28"/>
      <c r="P35" s="28">
        <v>30</v>
      </c>
      <c r="Q35" s="28"/>
      <c r="R35" s="28"/>
      <c r="S35" s="28"/>
      <c r="T35" s="28">
        <v>2</v>
      </c>
      <c r="U35" s="29"/>
      <c r="V35" s="29"/>
      <c r="W35" s="29"/>
      <c r="X35" s="29"/>
      <c r="Y35" s="29"/>
      <c r="Z35" s="29"/>
      <c r="AA35" s="29"/>
      <c r="AB35" s="30"/>
      <c r="AC35" s="30"/>
      <c r="AD35" s="30"/>
      <c r="AE35" s="30"/>
      <c r="AF35" s="30"/>
      <c r="AG35" s="30"/>
      <c r="AH35" s="30"/>
      <c r="AI35" s="31"/>
      <c r="AJ35" s="31"/>
      <c r="AK35" s="31"/>
      <c r="AL35" s="31"/>
      <c r="AM35" s="31"/>
      <c r="AN35" s="31"/>
      <c r="AO35" s="31"/>
      <c r="AP35" s="32"/>
      <c r="AQ35" s="32"/>
      <c r="AR35" s="32"/>
      <c r="AS35" s="32"/>
      <c r="AT35" s="32"/>
      <c r="AU35" s="32"/>
      <c r="AV35" s="32"/>
      <c r="AW35" s="33">
        <f>SUM(G35:K35,N35:R35,U35:Y35,AB35:AF35,AI35:AM35,AP35:AT35)</f>
        <v>60</v>
      </c>
      <c r="AX35" s="46">
        <v>100</v>
      </c>
      <c r="AY35" s="33">
        <f>SUM(M35,T35,AA35,AH35,AO35,AV35)</f>
        <v>4</v>
      </c>
      <c r="AZ35" s="12"/>
    </row>
    <row r="36" spans="1:52" ht="15.75" x14ac:dyDescent="0.25">
      <c r="A36" s="43">
        <v>13</v>
      </c>
      <c r="B36" s="49" t="s">
        <v>89</v>
      </c>
      <c r="C36" s="48" t="s">
        <v>90</v>
      </c>
      <c r="D36" s="45"/>
      <c r="E36" s="45">
        <v>4</v>
      </c>
      <c r="F36" s="43"/>
      <c r="G36" s="26"/>
      <c r="H36" s="26"/>
      <c r="I36" s="26"/>
      <c r="J36" s="26"/>
      <c r="K36" s="26"/>
      <c r="L36" s="26"/>
      <c r="M36" s="26"/>
      <c r="N36" s="28"/>
      <c r="O36" s="28"/>
      <c r="P36" s="28"/>
      <c r="Q36" s="28"/>
      <c r="R36" s="28"/>
      <c r="S36" s="28"/>
      <c r="T36" s="28"/>
      <c r="U36" s="29"/>
      <c r="V36" s="29"/>
      <c r="W36" s="29"/>
      <c r="X36" s="29"/>
      <c r="Y36" s="29"/>
      <c r="Z36" s="29"/>
      <c r="AA36" s="29"/>
      <c r="AB36" s="30"/>
      <c r="AC36" s="30"/>
      <c r="AD36" s="30"/>
      <c r="AE36" s="30"/>
      <c r="AF36" s="30">
        <v>30</v>
      </c>
      <c r="AG36" s="30"/>
      <c r="AH36" s="30">
        <v>2</v>
      </c>
      <c r="AI36" s="31"/>
      <c r="AJ36" s="31"/>
      <c r="AK36" s="31"/>
      <c r="AL36" s="31"/>
      <c r="AM36" s="31"/>
      <c r="AN36" s="31"/>
      <c r="AO36" s="31"/>
      <c r="AP36" s="32"/>
      <c r="AQ36" s="32"/>
      <c r="AR36" s="32"/>
      <c r="AS36" s="32"/>
      <c r="AT36" s="32"/>
      <c r="AU36" s="32"/>
      <c r="AV36" s="32"/>
      <c r="AW36" s="33">
        <f>SUM(G36:K36,N36:R36,U36:Y36,AB36:AF36,AI36:AM36,AP36:AT36)</f>
        <v>30</v>
      </c>
      <c r="AX36" s="33">
        <v>50</v>
      </c>
      <c r="AY36" s="33">
        <f>SUM(M36,T36,AA36,AH36,AO36,AV36)</f>
        <v>2</v>
      </c>
    </row>
    <row r="37" spans="1:52" ht="15.75" x14ac:dyDescent="0.25">
      <c r="A37" s="43">
        <v>14</v>
      </c>
      <c r="B37" s="49" t="s">
        <v>91</v>
      </c>
      <c r="C37" s="48" t="s">
        <v>92</v>
      </c>
      <c r="D37" s="45"/>
      <c r="E37" s="45">
        <v>5.6</v>
      </c>
      <c r="F37" s="43"/>
      <c r="G37" s="26"/>
      <c r="H37" s="26"/>
      <c r="I37" s="26"/>
      <c r="J37" s="26"/>
      <c r="K37" s="26"/>
      <c r="L37" s="26"/>
      <c r="M37" s="26"/>
      <c r="N37" s="28"/>
      <c r="O37" s="28"/>
      <c r="P37" s="28"/>
      <c r="Q37" s="28"/>
      <c r="R37" s="28"/>
      <c r="S37" s="28"/>
      <c r="T37" s="28"/>
      <c r="U37" s="29"/>
      <c r="V37" s="29"/>
      <c r="W37" s="29"/>
      <c r="X37" s="29"/>
      <c r="Y37" s="29"/>
      <c r="Z37" s="29"/>
      <c r="AA37" s="29"/>
      <c r="AB37" s="30"/>
      <c r="AC37" s="30"/>
      <c r="AD37" s="30"/>
      <c r="AE37" s="30"/>
      <c r="AF37" s="30"/>
      <c r="AG37" s="30"/>
      <c r="AH37" s="30"/>
      <c r="AI37" s="31"/>
      <c r="AJ37" s="31"/>
      <c r="AK37" s="31"/>
      <c r="AL37" s="31"/>
      <c r="AM37" s="31">
        <v>30</v>
      </c>
      <c r="AN37" s="31"/>
      <c r="AO37" s="31">
        <v>5</v>
      </c>
      <c r="AP37" s="32"/>
      <c r="AQ37" s="32"/>
      <c r="AR37" s="32"/>
      <c r="AS37" s="32"/>
      <c r="AT37" s="32">
        <v>60</v>
      </c>
      <c r="AU37" s="32"/>
      <c r="AV37" s="32">
        <v>11</v>
      </c>
      <c r="AW37" s="33">
        <f>SUM(G37:K37,N37:R37,U37:Y37,AB37:AF37,AI37:AM37,AP37:AT37)</f>
        <v>90</v>
      </c>
      <c r="AX37" s="33">
        <v>400</v>
      </c>
      <c r="AY37" s="33">
        <f>SUM(M37,T37,AA37,AH37,AO37,AV37)</f>
        <v>16</v>
      </c>
      <c r="AZ37" s="12"/>
    </row>
    <row r="38" spans="1:52" ht="15.6" customHeight="1" x14ac:dyDescent="0.25">
      <c r="A38" s="111" t="s">
        <v>59</v>
      </c>
      <c r="B38" s="111"/>
      <c r="C38" s="111"/>
      <c r="D38" s="43"/>
      <c r="E38" s="43"/>
      <c r="F38" s="33"/>
      <c r="G38" s="42">
        <f>SUM(G25:G37)</f>
        <v>60</v>
      </c>
      <c r="H38" s="42">
        <f>SUM(H27:H37)</f>
        <v>30</v>
      </c>
      <c r="I38" s="42">
        <v>180</v>
      </c>
      <c r="J38" s="42">
        <f>SUM(J36:J37)</f>
        <v>0</v>
      </c>
      <c r="K38" s="42">
        <f>SUM(K36:K37)</f>
        <v>0</v>
      </c>
      <c r="L38" s="42">
        <f>SUM(L36:L37)</f>
        <v>0</v>
      </c>
      <c r="M38" s="42">
        <f>SUM(M24:M37)</f>
        <v>25</v>
      </c>
      <c r="N38" s="42">
        <f>SUM(N27:N37)</f>
        <v>60</v>
      </c>
      <c r="O38" s="42">
        <f>SUM(O25:O37)</f>
        <v>60</v>
      </c>
      <c r="P38" s="42">
        <f>SUM(P24:P37)</f>
        <v>180</v>
      </c>
      <c r="Q38" s="42">
        <f>SUM(Q36:Q37)</f>
        <v>0</v>
      </c>
      <c r="R38" s="42">
        <f>SUM(R36:R37)</f>
        <v>0</v>
      </c>
      <c r="S38" s="42">
        <f>SUM(S36:S37)</f>
        <v>0</v>
      </c>
      <c r="T38" s="42">
        <f>SUM(T24:T37)</f>
        <v>24</v>
      </c>
      <c r="U38" s="42">
        <f>SUM(U27:U37)</f>
        <v>45</v>
      </c>
      <c r="V38" s="42">
        <f>SUM(V27:V37)</f>
        <v>45</v>
      </c>
      <c r="W38" s="42">
        <f>SUM(W24:W37)</f>
        <v>150</v>
      </c>
      <c r="X38" s="42">
        <f>SUM(X36:X37)</f>
        <v>0</v>
      </c>
      <c r="Y38" s="42">
        <f>SUM(Y36:Y37)</f>
        <v>0</v>
      </c>
      <c r="Z38" s="42">
        <f>SUM(Z36:Z37)</f>
        <v>0</v>
      </c>
      <c r="AA38" s="42">
        <f>SUM(AA24:AA37)</f>
        <v>14</v>
      </c>
      <c r="AB38" s="42">
        <f>SUM(AB27:AB37)</f>
        <v>15</v>
      </c>
      <c r="AC38" s="42">
        <f>SUM(AC27:AC37)</f>
        <v>90</v>
      </c>
      <c r="AD38" s="42">
        <f>SUM(AD24:AD37)</f>
        <v>135</v>
      </c>
      <c r="AE38" s="42">
        <f>SUM(AE36:AE37)</f>
        <v>0</v>
      </c>
      <c r="AF38" s="42">
        <f>SUM(AF36:AF37)</f>
        <v>30</v>
      </c>
      <c r="AG38" s="42">
        <f>SUM(AG36:AG37)</f>
        <v>0</v>
      </c>
      <c r="AH38" s="42">
        <f>SUM(AH24:AH37)</f>
        <v>15</v>
      </c>
      <c r="AI38" s="42">
        <f>SUM(AI36:AI37)</f>
        <v>0</v>
      </c>
      <c r="AJ38" s="42">
        <f>SUM(AJ30:AJ37)</f>
        <v>30</v>
      </c>
      <c r="AK38" s="42">
        <f>SUM(AK36:AK37)</f>
        <v>0</v>
      </c>
      <c r="AL38" s="42">
        <f>SUM(AL36:AL37)</f>
        <v>0</v>
      </c>
      <c r="AM38" s="42">
        <f>SUM(AM36:AM37)</f>
        <v>30</v>
      </c>
      <c r="AN38" s="42">
        <f>SUM(AN36:AN37)</f>
        <v>0</v>
      </c>
      <c r="AO38" s="42">
        <f>SUM(AO24:AO37)</f>
        <v>19</v>
      </c>
      <c r="AP38" s="42">
        <f t="shared" ref="AP38:AU38" si="2">SUM(AP36:AP37)</f>
        <v>0</v>
      </c>
      <c r="AQ38" s="42">
        <f t="shared" si="2"/>
        <v>0</v>
      </c>
      <c r="AR38" s="42">
        <f t="shared" si="2"/>
        <v>0</v>
      </c>
      <c r="AS38" s="42">
        <f t="shared" si="2"/>
        <v>0</v>
      </c>
      <c r="AT38" s="42">
        <f t="shared" si="2"/>
        <v>60</v>
      </c>
      <c r="AU38" s="42">
        <f t="shared" si="2"/>
        <v>0</v>
      </c>
      <c r="AV38" s="50">
        <f>SUM(AV24:AV37)</f>
        <v>13</v>
      </c>
      <c r="AW38" s="42">
        <f>SUM(AW24:AW37)</f>
        <v>1410</v>
      </c>
      <c r="AX38" s="42">
        <f>SUM(AX24:AX37)</f>
        <v>2750</v>
      </c>
      <c r="AY38" s="42">
        <f>SUM(AY24:AY37)</f>
        <v>110</v>
      </c>
      <c r="AZ38" s="12"/>
    </row>
    <row r="39" spans="1:52" ht="14.45" customHeight="1" x14ac:dyDescent="0.25">
      <c r="A39" s="113" t="s">
        <v>93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2"/>
    </row>
    <row r="40" spans="1:52" ht="14.45" customHeight="1" x14ac:dyDescent="0.25">
      <c r="A40" s="114" t="s">
        <v>94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2"/>
    </row>
    <row r="41" spans="1:52" ht="15.6" customHeight="1" x14ac:dyDescent="0.25">
      <c r="A41" s="112" t="s">
        <v>95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51"/>
      <c r="AX41" s="51"/>
      <c r="AY41" s="51"/>
    </row>
    <row r="42" spans="1:52" ht="15.75" x14ac:dyDescent="0.25">
      <c r="A42" s="52">
        <v>1</v>
      </c>
      <c r="B42" s="53" t="s">
        <v>96</v>
      </c>
      <c r="C42" s="48" t="s">
        <v>97</v>
      </c>
      <c r="D42" s="43"/>
      <c r="E42" s="43">
        <v>3</v>
      </c>
      <c r="F42" s="43"/>
      <c r="G42" s="26"/>
      <c r="H42" s="26"/>
      <c r="I42" s="26"/>
      <c r="J42" s="26"/>
      <c r="K42" s="26"/>
      <c r="L42" s="26"/>
      <c r="M42" s="26"/>
      <c r="N42" s="28"/>
      <c r="O42" s="28"/>
      <c r="P42" s="28"/>
      <c r="Q42" s="28"/>
      <c r="R42" s="28"/>
      <c r="S42" s="28"/>
      <c r="T42" s="28"/>
      <c r="U42" s="29">
        <v>30</v>
      </c>
      <c r="V42" s="29"/>
      <c r="W42" s="29"/>
      <c r="X42" s="29"/>
      <c r="Y42" s="29"/>
      <c r="Z42" s="29"/>
      <c r="AA42" s="29">
        <v>4</v>
      </c>
      <c r="AB42" s="30"/>
      <c r="AC42" s="30"/>
      <c r="AD42" s="30"/>
      <c r="AE42" s="30"/>
      <c r="AF42" s="30"/>
      <c r="AG42" s="30"/>
      <c r="AH42" s="30"/>
      <c r="AI42" s="31"/>
      <c r="AJ42" s="31"/>
      <c r="AK42" s="31"/>
      <c r="AL42" s="31"/>
      <c r="AM42" s="31"/>
      <c r="AN42" s="31"/>
      <c r="AO42" s="31"/>
      <c r="AP42" s="32"/>
      <c r="AQ42" s="32"/>
      <c r="AR42" s="32"/>
      <c r="AS42" s="32"/>
      <c r="AT42" s="32"/>
      <c r="AU42" s="32"/>
      <c r="AV42" s="32"/>
      <c r="AW42" s="33">
        <f>SUM(G42:K42,N42:R42,U42:Y42,AB42:AF42,AI42:AM42,AP42:AT42)</f>
        <v>30</v>
      </c>
      <c r="AX42" s="34">
        <v>100</v>
      </c>
      <c r="AY42" s="33">
        <f t="shared" ref="AY42:AY47" si="3">SUM(M42,T42,AA42,AH42,AO42,AV42)</f>
        <v>4</v>
      </c>
      <c r="AZ42" s="12"/>
    </row>
    <row r="43" spans="1:52" ht="15.75" x14ac:dyDescent="0.25">
      <c r="A43" s="52">
        <v>2</v>
      </c>
      <c r="B43" s="53" t="s">
        <v>98</v>
      </c>
      <c r="C43" s="48" t="s">
        <v>99</v>
      </c>
      <c r="D43" s="43">
        <v>4</v>
      </c>
      <c r="E43" s="43">
        <v>3.4</v>
      </c>
      <c r="F43" s="43"/>
      <c r="G43" s="26"/>
      <c r="H43" s="26"/>
      <c r="I43" s="26"/>
      <c r="J43" s="26"/>
      <c r="K43" s="26"/>
      <c r="L43" s="26"/>
      <c r="M43" s="26"/>
      <c r="N43" s="28"/>
      <c r="O43" s="28"/>
      <c r="P43" s="28"/>
      <c r="Q43" s="28"/>
      <c r="R43" s="28"/>
      <c r="S43" s="28"/>
      <c r="T43" s="28"/>
      <c r="U43" s="29">
        <v>30</v>
      </c>
      <c r="V43" s="29">
        <v>30</v>
      </c>
      <c r="W43" s="29"/>
      <c r="X43" s="29"/>
      <c r="Y43" s="29"/>
      <c r="Z43" s="29"/>
      <c r="AA43" s="29">
        <v>5</v>
      </c>
      <c r="AB43" s="30"/>
      <c r="AC43" s="30">
        <v>30</v>
      </c>
      <c r="AD43" s="30"/>
      <c r="AE43" s="30"/>
      <c r="AF43" s="30"/>
      <c r="AG43" s="30"/>
      <c r="AH43" s="30">
        <v>3</v>
      </c>
      <c r="AI43" s="31"/>
      <c r="AJ43" s="31"/>
      <c r="AK43" s="31"/>
      <c r="AL43" s="31"/>
      <c r="AM43" s="31"/>
      <c r="AN43" s="31"/>
      <c r="AO43" s="31"/>
      <c r="AP43" s="32"/>
      <c r="AQ43" s="32"/>
      <c r="AR43" s="32"/>
      <c r="AS43" s="32"/>
      <c r="AT43" s="32"/>
      <c r="AU43" s="32"/>
      <c r="AV43" s="32"/>
      <c r="AW43" s="33">
        <f>SUM(G43:K43,N43:R43,U43:Y43,AB43:AF43,AI43:AM43,AP43:AT43)</f>
        <v>90</v>
      </c>
      <c r="AX43" s="34">
        <v>200</v>
      </c>
      <c r="AY43" s="33">
        <f t="shared" si="3"/>
        <v>8</v>
      </c>
    </row>
    <row r="44" spans="1:52" ht="18.600000000000001" customHeight="1" x14ac:dyDescent="0.25">
      <c r="A44" s="52">
        <v>3</v>
      </c>
      <c r="B44" s="54" t="s">
        <v>100</v>
      </c>
      <c r="C44" s="48" t="s">
        <v>101</v>
      </c>
      <c r="D44" s="43">
        <v>6</v>
      </c>
      <c r="E44" s="43">
        <v>4.5</v>
      </c>
      <c r="F44" s="43"/>
      <c r="G44" s="26"/>
      <c r="H44" s="26"/>
      <c r="I44" s="26"/>
      <c r="J44" s="26"/>
      <c r="K44" s="26"/>
      <c r="L44" s="26"/>
      <c r="M44" s="26"/>
      <c r="N44" s="28"/>
      <c r="O44" s="28"/>
      <c r="P44" s="28"/>
      <c r="Q44" s="28"/>
      <c r="R44" s="28"/>
      <c r="S44" s="28"/>
      <c r="T44" s="28"/>
      <c r="U44" s="29"/>
      <c r="V44" s="29"/>
      <c r="W44" s="29"/>
      <c r="X44" s="29"/>
      <c r="Y44" s="29"/>
      <c r="Z44" s="29"/>
      <c r="AA44" s="29"/>
      <c r="AB44" s="30"/>
      <c r="AC44" s="30">
        <v>30</v>
      </c>
      <c r="AD44" s="30"/>
      <c r="AE44" s="30"/>
      <c r="AF44" s="30"/>
      <c r="AG44" s="30"/>
      <c r="AH44" s="30">
        <v>3</v>
      </c>
      <c r="AI44" s="31"/>
      <c r="AJ44" s="31">
        <v>30</v>
      </c>
      <c r="AK44" s="31"/>
      <c r="AL44" s="31"/>
      <c r="AM44" s="31"/>
      <c r="AN44" s="31"/>
      <c r="AO44" s="31">
        <v>2</v>
      </c>
      <c r="AP44" s="32"/>
      <c r="AQ44" s="32">
        <v>30</v>
      </c>
      <c r="AR44" s="32"/>
      <c r="AS44" s="32"/>
      <c r="AT44" s="32"/>
      <c r="AU44" s="32"/>
      <c r="AV44" s="32">
        <v>6</v>
      </c>
      <c r="AW44" s="33">
        <f>SUM(G44:K44,N44:R44,U44:Y44,AB44:AF44,AI44:AM44,AP44:AT44)</f>
        <v>90</v>
      </c>
      <c r="AX44" s="34">
        <v>275</v>
      </c>
      <c r="AY44" s="33">
        <f t="shared" si="3"/>
        <v>11</v>
      </c>
      <c r="AZ44" s="12"/>
    </row>
    <row r="45" spans="1:52" ht="15.75" x14ac:dyDescent="0.25">
      <c r="A45" s="52">
        <v>4</v>
      </c>
      <c r="B45" s="53" t="s">
        <v>102</v>
      </c>
      <c r="C45" s="48" t="s">
        <v>103</v>
      </c>
      <c r="D45" s="43"/>
      <c r="E45" s="43" t="s">
        <v>104</v>
      </c>
      <c r="F45" s="43"/>
      <c r="G45" s="26"/>
      <c r="H45" s="26"/>
      <c r="I45" s="26"/>
      <c r="J45" s="26"/>
      <c r="K45" s="26"/>
      <c r="L45" s="26"/>
      <c r="M45" s="26"/>
      <c r="N45" s="28"/>
      <c r="O45" s="28"/>
      <c r="P45" s="28"/>
      <c r="Q45" s="28"/>
      <c r="R45" s="28"/>
      <c r="S45" s="28"/>
      <c r="T45" s="28"/>
      <c r="U45" s="29"/>
      <c r="V45" s="29"/>
      <c r="W45" s="29"/>
      <c r="X45" s="29"/>
      <c r="Y45" s="29"/>
      <c r="Z45" s="29"/>
      <c r="AA45" s="29"/>
      <c r="AB45" s="30"/>
      <c r="AC45" s="30">
        <v>45</v>
      </c>
      <c r="AD45" s="30"/>
      <c r="AE45" s="30"/>
      <c r="AF45" s="30"/>
      <c r="AG45" s="30"/>
      <c r="AH45" s="30">
        <v>4</v>
      </c>
      <c r="AI45" s="31"/>
      <c r="AJ45" s="31">
        <v>15</v>
      </c>
      <c r="AK45" s="31"/>
      <c r="AL45" s="31"/>
      <c r="AM45" s="31"/>
      <c r="AN45" s="31"/>
      <c r="AO45" s="31">
        <v>1</v>
      </c>
      <c r="AP45" s="32"/>
      <c r="AQ45" s="32"/>
      <c r="AR45" s="32"/>
      <c r="AS45" s="32"/>
      <c r="AT45" s="32"/>
      <c r="AU45" s="32"/>
      <c r="AV45" s="32"/>
      <c r="AW45" s="33">
        <f>SUM(G45:K45,N45:R45,U45:Y45,AB45:AF45,AI45:AM45,AP45:AT45)</f>
        <v>60</v>
      </c>
      <c r="AX45" s="34">
        <v>125</v>
      </c>
      <c r="AY45" s="33">
        <f t="shared" si="3"/>
        <v>5</v>
      </c>
    </row>
    <row r="46" spans="1:52" ht="15.75" x14ac:dyDescent="0.25">
      <c r="A46" s="52">
        <v>5</v>
      </c>
      <c r="B46" s="53" t="s">
        <v>105</v>
      </c>
      <c r="C46" s="48" t="s">
        <v>106</v>
      </c>
      <c r="D46" s="43"/>
      <c r="E46" s="43">
        <v>3</v>
      </c>
      <c r="F46" s="43"/>
      <c r="G46" s="26"/>
      <c r="H46" s="26"/>
      <c r="I46" s="26"/>
      <c r="J46" s="26"/>
      <c r="K46" s="26"/>
      <c r="L46" s="26"/>
      <c r="M46" s="26"/>
      <c r="N46" s="28"/>
      <c r="O46" s="28"/>
      <c r="P46" s="28"/>
      <c r="Q46" s="28"/>
      <c r="R46" s="28"/>
      <c r="S46" s="28"/>
      <c r="T46" s="28"/>
      <c r="U46" s="29"/>
      <c r="V46" s="29">
        <v>30</v>
      </c>
      <c r="W46" s="29"/>
      <c r="X46" s="29"/>
      <c r="Y46" s="29"/>
      <c r="Z46" s="29"/>
      <c r="AA46" s="29">
        <v>3</v>
      </c>
      <c r="AB46" s="30"/>
      <c r="AC46" s="30"/>
      <c r="AD46" s="30"/>
      <c r="AE46" s="30"/>
      <c r="AF46" s="30"/>
      <c r="AG46" s="30"/>
      <c r="AH46" s="30"/>
      <c r="AI46" s="31"/>
      <c r="AJ46" s="31"/>
      <c r="AK46" s="31"/>
      <c r="AL46" s="31"/>
      <c r="AM46" s="31"/>
      <c r="AN46" s="31"/>
      <c r="AO46" s="31"/>
      <c r="AP46" s="32"/>
      <c r="AQ46" s="32"/>
      <c r="AR46" s="32"/>
      <c r="AS46" s="32"/>
      <c r="AT46" s="32"/>
      <c r="AU46" s="32"/>
      <c r="AV46" s="32"/>
      <c r="AW46" s="33">
        <f>SUM(G46:K46,N46:R46,U46:Y46,AB46:AF46,AI46:AM46,AP46:AT46)</f>
        <v>30</v>
      </c>
      <c r="AX46" s="34">
        <v>75</v>
      </c>
      <c r="AY46" s="33">
        <f t="shared" si="3"/>
        <v>3</v>
      </c>
    </row>
    <row r="47" spans="1:52" ht="15.75" x14ac:dyDescent="0.25">
      <c r="A47" s="52">
        <v>6</v>
      </c>
      <c r="B47" s="53" t="s">
        <v>107</v>
      </c>
      <c r="C47" s="48" t="s">
        <v>108</v>
      </c>
      <c r="D47" s="43"/>
      <c r="E47" s="43">
        <v>6</v>
      </c>
      <c r="F47" s="43"/>
      <c r="G47" s="26"/>
      <c r="H47" s="26"/>
      <c r="I47" s="26"/>
      <c r="J47" s="26"/>
      <c r="K47" s="26"/>
      <c r="L47" s="26"/>
      <c r="M47" s="26"/>
      <c r="N47" s="28"/>
      <c r="O47" s="28"/>
      <c r="P47" s="28"/>
      <c r="Q47" s="28"/>
      <c r="R47" s="28"/>
      <c r="S47" s="28"/>
      <c r="T47" s="28"/>
      <c r="U47" s="29"/>
      <c r="V47" s="29"/>
      <c r="W47" s="29"/>
      <c r="X47" s="29"/>
      <c r="Y47" s="29"/>
      <c r="Z47" s="29"/>
      <c r="AA47" s="29"/>
      <c r="AB47" s="30"/>
      <c r="AC47" s="30"/>
      <c r="AD47" s="30"/>
      <c r="AE47" s="30"/>
      <c r="AF47" s="30"/>
      <c r="AG47" s="30"/>
      <c r="AH47" s="30"/>
      <c r="AI47" s="31"/>
      <c r="AJ47" s="31"/>
      <c r="AK47" s="31"/>
      <c r="AL47" s="31"/>
      <c r="AM47" s="31"/>
      <c r="AN47" s="31"/>
      <c r="AO47" s="31"/>
      <c r="AP47" s="32"/>
      <c r="AQ47" s="32">
        <v>20</v>
      </c>
      <c r="AR47" s="32"/>
      <c r="AS47" s="32"/>
      <c r="AT47" s="32"/>
      <c r="AU47" s="32"/>
      <c r="AV47" s="32">
        <v>4</v>
      </c>
      <c r="AW47" s="33">
        <v>20</v>
      </c>
      <c r="AX47" s="34">
        <v>100</v>
      </c>
      <c r="AY47" s="33">
        <f t="shared" si="3"/>
        <v>4</v>
      </c>
    </row>
    <row r="48" spans="1:52" ht="15.6" customHeight="1" x14ac:dyDescent="0.25">
      <c r="A48" s="111" t="s">
        <v>59</v>
      </c>
      <c r="B48" s="111"/>
      <c r="C48" s="111"/>
      <c r="D48" s="43"/>
      <c r="E48" s="43"/>
      <c r="F48" s="33"/>
      <c r="G48" s="42">
        <f t="shared" ref="G48:AY48" si="4">SUM(G42:G47)</f>
        <v>0</v>
      </c>
      <c r="H48" s="42">
        <f t="shared" si="4"/>
        <v>0</v>
      </c>
      <c r="I48" s="42">
        <f t="shared" si="4"/>
        <v>0</v>
      </c>
      <c r="J48" s="42">
        <f t="shared" si="4"/>
        <v>0</v>
      </c>
      <c r="K48" s="42">
        <f t="shared" si="4"/>
        <v>0</v>
      </c>
      <c r="L48" s="42">
        <f t="shared" si="4"/>
        <v>0</v>
      </c>
      <c r="M48" s="42">
        <f t="shared" si="4"/>
        <v>0</v>
      </c>
      <c r="N48" s="42">
        <f t="shared" si="4"/>
        <v>0</v>
      </c>
      <c r="O48" s="42">
        <f t="shared" si="4"/>
        <v>0</v>
      </c>
      <c r="P48" s="42">
        <f t="shared" si="4"/>
        <v>0</v>
      </c>
      <c r="Q48" s="42">
        <f t="shared" si="4"/>
        <v>0</v>
      </c>
      <c r="R48" s="42">
        <f t="shared" si="4"/>
        <v>0</v>
      </c>
      <c r="S48" s="42">
        <f t="shared" si="4"/>
        <v>0</v>
      </c>
      <c r="T48" s="42">
        <f t="shared" si="4"/>
        <v>0</v>
      </c>
      <c r="U48" s="42">
        <f t="shared" si="4"/>
        <v>60</v>
      </c>
      <c r="V48" s="42">
        <f t="shared" si="4"/>
        <v>60</v>
      </c>
      <c r="W48" s="42">
        <f t="shared" si="4"/>
        <v>0</v>
      </c>
      <c r="X48" s="42">
        <f t="shared" si="4"/>
        <v>0</v>
      </c>
      <c r="Y48" s="42">
        <f t="shared" si="4"/>
        <v>0</v>
      </c>
      <c r="Z48" s="42">
        <f t="shared" si="4"/>
        <v>0</v>
      </c>
      <c r="AA48" s="42">
        <f t="shared" si="4"/>
        <v>12</v>
      </c>
      <c r="AB48" s="42">
        <f t="shared" si="4"/>
        <v>0</v>
      </c>
      <c r="AC48" s="42">
        <f t="shared" si="4"/>
        <v>105</v>
      </c>
      <c r="AD48" s="42">
        <f t="shared" si="4"/>
        <v>0</v>
      </c>
      <c r="AE48" s="42">
        <f t="shared" si="4"/>
        <v>0</v>
      </c>
      <c r="AF48" s="42">
        <f t="shared" si="4"/>
        <v>0</v>
      </c>
      <c r="AG48" s="42">
        <f t="shared" si="4"/>
        <v>0</v>
      </c>
      <c r="AH48" s="42">
        <f t="shared" si="4"/>
        <v>10</v>
      </c>
      <c r="AI48" s="42">
        <f t="shared" si="4"/>
        <v>0</v>
      </c>
      <c r="AJ48" s="42">
        <f t="shared" si="4"/>
        <v>45</v>
      </c>
      <c r="AK48" s="42">
        <f t="shared" si="4"/>
        <v>0</v>
      </c>
      <c r="AL48" s="42">
        <f t="shared" si="4"/>
        <v>0</v>
      </c>
      <c r="AM48" s="42">
        <f t="shared" si="4"/>
        <v>0</v>
      </c>
      <c r="AN48" s="42">
        <f t="shared" si="4"/>
        <v>0</v>
      </c>
      <c r="AO48" s="42">
        <f t="shared" si="4"/>
        <v>3</v>
      </c>
      <c r="AP48" s="42">
        <f t="shared" si="4"/>
        <v>0</v>
      </c>
      <c r="AQ48" s="42">
        <f t="shared" si="4"/>
        <v>50</v>
      </c>
      <c r="AR48" s="42">
        <f t="shared" si="4"/>
        <v>0</v>
      </c>
      <c r="AS48" s="42">
        <f t="shared" si="4"/>
        <v>0</v>
      </c>
      <c r="AT48" s="42">
        <f t="shared" si="4"/>
        <v>0</v>
      </c>
      <c r="AU48" s="42">
        <f t="shared" si="4"/>
        <v>0</v>
      </c>
      <c r="AV48" s="42">
        <f t="shared" si="4"/>
        <v>10</v>
      </c>
      <c r="AW48" s="42">
        <f t="shared" si="4"/>
        <v>320</v>
      </c>
      <c r="AX48" s="42">
        <f t="shared" si="4"/>
        <v>875</v>
      </c>
      <c r="AY48" s="42">
        <f t="shared" si="4"/>
        <v>35</v>
      </c>
      <c r="AZ48" s="12"/>
    </row>
    <row r="49" spans="1:52" ht="15.6" customHeight="1" x14ac:dyDescent="0.25">
      <c r="A49" s="112" t="s">
        <v>109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2"/>
    </row>
    <row r="50" spans="1:52" ht="15.75" x14ac:dyDescent="0.25">
      <c r="A50" s="43">
        <v>1</v>
      </c>
      <c r="B50" s="55" t="s">
        <v>110</v>
      </c>
      <c r="C50" s="20" t="s">
        <v>111</v>
      </c>
      <c r="D50" s="45">
        <v>3</v>
      </c>
      <c r="E50" s="45">
        <v>3</v>
      </c>
      <c r="F50" s="43"/>
      <c r="G50" s="26"/>
      <c r="H50" s="26"/>
      <c r="I50" s="26"/>
      <c r="J50" s="26"/>
      <c r="K50" s="26"/>
      <c r="L50" s="26"/>
      <c r="M50" s="26"/>
      <c r="N50" s="28"/>
      <c r="O50" s="28"/>
      <c r="P50" s="28"/>
      <c r="Q50" s="28"/>
      <c r="R50" s="28"/>
      <c r="S50" s="28"/>
      <c r="T50" s="28"/>
      <c r="U50" s="29">
        <v>10</v>
      </c>
      <c r="V50" s="29">
        <v>15</v>
      </c>
      <c r="W50" s="29"/>
      <c r="X50" s="29"/>
      <c r="Y50" s="29"/>
      <c r="Z50" s="29">
        <v>5</v>
      </c>
      <c r="AA50" s="29">
        <v>2</v>
      </c>
      <c r="AB50" s="30"/>
      <c r="AC50" s="30"/>
      <c r="AD50" s="30"/>
      <c r="AE50" s="30"/>
      <c r="AF50" s="30"/>
      <c r="AG50" s="30"/>
      <c r="AH50" s="30"/>
      <c r="AI50" s="31"/>
      <c r="AJ50" s="31"/>
      <c r="AK50" s="31"/>
      <c r="AL50" s="31"/>
      <c r="AM50" s="31"/>
      <c r="AN50" s="31"/>
      <c r="AO50" s="31"/>
      <c r="AP50" s="32"/>
      <c r="AQ50" s="32"/>
      <c r="AR50" s="32"/>
      <c r="AS50" s="32"/>
      <c r="AT50" s="32"/>
      <c r="AU50" s="32"/>
      <c r="AV50" s="32"/>
      <c r="AW50" s="33">
        <f>SUM(G50:K50,N50:R50,U50:Y50,AB50:AF50,AI50:AM50,AP50:AT50)</f>
        <v>25</v>
      </c>
      <c r="AX50" s="33">
        <v>50</v>
      </c>
      <c r="AY50" s="33">
        <f t="shared" ref="AY50:AY57" si="5">SUM(M50,T50,AA50,AH50,AO50,AV50)</f>
        <v>2</v>
      </c>
      <c r="AZ50" s="12"/>
    </row>
    <row r="51" spans="1:52" ht="15.75" x14ac:dyDescent="0.25">
      <c r="A51" s="43">
        <v>2</v>
      </c>
      <c r="B51" s="55" t="s">
        <v>112</v>
      </c>
      <c r="C51" s="20" t="s">
        <v>113</v>
      </c>
      <c r="D51" s="45"/>
      <c r="E51" s="45">
        <v>3</v>
      </c>
      <c r="F51" s="43"/>
      <c r="G51" s="26"/>
      <c r="H51" s="26"/>
      <c r="I51" s="26"/>
      <c r="J51" s="26"/>
      <c r="K51" s="26"/>
      <c r="L51" s="26"/>
      <c r="M51" s="26"/>
      <c r="N51" s="28"/>
      <c r="O51" s="28"/>
      <c r="P51" s="28"/>
      <c r="Q51" s="28"/>
      <c r="R51" s="28"/>
      <c r="S51" s="28"/>
      <c r="T51" s="28"/>
      <c r="U51" s="29">
        <v>10</v>
      </c>
      <c r="V51" s="29">
        <v>15</v>
      </c>
      <c r="W51" s="29"/>
      <c r="X51" s="29"/>
      <c r="Y51" s="29"/>
      <c r="Z51" s="29">
        <v>5</v>
      </c>
      <c r="AA51" s="29">
        <v>2</v>
      </c>
      <c r="AB51" s="30"/>
      <c r="AC51" s="30"/>
      <c r="AD51" s="30"/>
      <c r="AE51" s="30"/>
      <c r="AF51" s="30"/>
      <c r="AG51" s="30"/>
      <c r="AH51" s="30"/>
      <c r="AI51" s="31"/>
      <c r="AJ51" s="31"/>
      <c r="AK51" s="31"/>
      <c r="AL51" s="31"/>
      <c r="AM51" s="31"/>
      <c r="AN51" s="31"/>
      <c r="AO51" s="31"/>
      <c r="AP51" s="32"/>
      <c r="AQ51" s="32"/>
      <c r="AR51" s="32"/>
      <c r="AS51" s="32"/>
      <c r="AT51" s="32"/>
      <c r="AU51" s="32"/>
      <c r="AV51" s="32"/>
      <c r="AW51" s="33">
        <f>SUM(G51:K51,N51:R51,U51:Y51,AB51:AF51,AI51:AM51,AP51:AT51)</f>
        <v>25</v>
      </c>
      <c r="AX51" s="33">
        <v>50</v>
      </c>
      <c r="AY51" s="33">
        <f t="shared" si="5"/>
        <v>2</v>
      </c>
      <c r="AZ51" s="12"/>
    </row>
    <row r="52" spans="1:52" ht="30" x14ac:dyDescent="0.25">
      <c r="A52" s="43">
        <v>3</v>
      </c>
      <c r="B52" s="55" t="s">
        <v>114</v>
      </c>
      <c r="C52" s="20" t="s">
        <v>115</v>
      </c>
      <c r="D52" s="45"/>
      <c r="E52" s="45">
        <v>3</v>
      </c>
      <c r="F52" s="43"/>
      <c r="G52" s="26"/>
      <c r="H52" s="26"/>
      <c r="I52" s="26"/>
      <c r="J52" s="26"/>
      <c r="K52" s="26"/>
      <c r="L52" s="26"/>
      <c r="M52" s="26"/>
      <c r="N52" s="28"/>
      <c r="O52" s="28"/>
      <c r="P52" s="28"/>
      <c r="Q52" s="28"/>
      <c r="R52" s="28"/>
      <c r="S52" s="28"/>
      <c r="T52" s="28"/>
      <c r="U52" s="29">
        <v>10</v>
      </c>
      <c r="V52" s="29">
        <v>15</v>
      </c>
      <c r="W52" s="29"/>
      <c r="X52" s="29"/>
      <c r="Y52" s="29"/>
      <c r="Z52" s="29">
        <v>5</v>
      </c>
      <c r="AA52" s="29">
        <v>2</v>
      </c>
      <c r="AB52" s="30"/>
      <c r="AC52" s="30"/>
      <c r="AD52" s="30"/>
      <c r="AE52" s="30"/>
      <c r="AF52" s="30"/>
      <c r="AG52" s="30"/>
      <c r="AH52" s="30"/>
      <c r="AI52" s="31"/>
      <c r="AJ52" s="31"/>
      <c r="AK52" s="31"/>
      <c r="AL52" s="31"/>
      <c r="AM52" s="31"/>
      <c r="AN52" s="31"/>
      <c r="AO52" s="31"/>
      <c r="AP52" s="32"/>
      <c r="AQ52" s="32"/>
      <c r="AR52" s="32"/>
      <c r="AS52" s="32"/>
      <c r="AT52" s="32"/>
      <c r="AU52" s="32"/>
      <c r="AV52" s="32"/>
      <c r="AW52" s="33">
        <f>SUM(G52:K52,N52:R52,U52:Y52,AB52:AF52,AI52:AM52,AP52:AT52)</f>
        <v>25</v>
      </c>
      <c r="AX52" s="33">
        <v>50</v>
      </c>
      <c r="AY52" s="33">
        <f t="shared" si="5"/>
        <v>2</v>
      </c>
      <c r="AZ52" s="12"/>
    </row>
    <row r="53" spans="1:52" ht="45" x14ac:dyDescent="0.25">
      <c r="A53" s="43">
        <v>4</v>
      </c>
      <c r="B53" s="55" t="s">
        <v>116</v>
      </c>
      <c r="C53" s="20" t="s">
        <v>117</v>
      </c>
      <c r="D53" s="45">
        <v>3</v>
      </c>
      <c r="E53" s="45">
        <v>3</v>
      </c>
      <c r="F53" s="43"/>
      <c r="G53" s="26"/>
      <c r="H53" s="26"/>
      <c r="I53" s="26"/>
      <c r="J53" s="26"/>
      <c r="K53" s="26"/>
      <c r="L53" s="26"/>
      <c r="M53" s="26"/>
      <c r="N53" s="28"/>
      <c r="O53" s="28"/>
      <c r="P53" s="28"/>
      <c r="Q53" s="28"/>
      <c r="R53" s="28"/>
      <c r="S53" s="28"/>
      <c r="T53" s="28"/>
      <c r="U53" s="29">
        <v>10</v>
      </c>
      <c r="V53" s="29">
        <v>15</v>
      </c>
      <c r="W53" s="29"/>
      <c r="X53" s="29"/>
      <c r="Y53" s="29"/>
      <c r="Z53" s="29">
        <v>5</v>
      </c>
      <c r="AA53" s="29">
        <v>2</v>
      </c>
      <c r="AB53" s="30"/>
      <c r="AC53" s="30"/>
      <c r="AD53" s="30"/>
      <c r="AE53" s="30"/>
      <c r="AF53" s="30"/>
      <c r="AG53" s="30"/>
      <c r="AH53" s="30"/>
      <c r="AI53" s="31"/>
      <c r="AJ53" s="31"/>
      <c r="AK53" s="31"/>
      <c r="AL53" s="31"/>
      <c r="AM53" s="31"/>
      <c r="AN53" s="31"/>
      <c r="AO53" s="31"/>
      <c r="AP53" s="32"/>
      <c r="AQ53" s="32"/>
      <c r="AR53" s="32"/>
      <c r="AS53" s="32"/>
      <c r="AT53" s="32"/>
      <c r="AU53" s="32"/>
      <c r="AV53" s="32"/>
      <c r="AW53" s="33">
        <f>SUM(G53:K53,N53:R53,U53:Y53,AB53:AF53,AI53:AM53,AP53:AT53)</f>
        <v>25</v>
      </c>
      <c r="AX53" s="33">
        <v>50</v>
      </c>
      <c r="AY53" s="33">
        <f t="shared" si="5"/>
        <v>2</v>
      </c>
      <c r="AZ53" s="12"/>
    </row>
    <row r="54" spans="1:52" ht="45" x14ac:dyDescent="0.25">
      <c r="A54" s="43">
        <v>5</v>
      </c>
      <c r="B54" s="56" t="s">
        <v>118</v>
      </c>
      <c r="C54" s="20" t="s">
        <v>119</v>
      </c>
      <c r="D54" s="45"/>
      <c r="E54" s="45">
        <v>3</v>
      </c>
      <c r="F54" s="43"/>
      <c r="G54" s="26"/>
      <c r="H54" s="26"/>
      <c r="I54" s="26"/>
      <c r="J54" s="26"/>
      <c r="K54" s="26"/>
      <c r="L54" s="26"/>
      <c r="M54" s="26"/>
      <c r="N54" s="28"/>
      <c r="O54" s="28"/>
      <c r="P54" s="28"/>
      <c r="Q54" s="28"/>
      <c r="R54" s="28"/>
      <c r="S54" s="28"/>
      <c r="T54" s="28"/>
      <c r="U54" s="29"/>
      <c r="V54" s="29"/>
      <c r="W54" s="29"/>
      <c r="X54" s="29"/>
      <c r="Y54" s="29"/>
      <c r="Z54" s="29"/>
      <c r="AA54" s="29">
        <v>2</v>
      </c>
      <c r="AB54" s="30"/>
      <c r="AC54" s="30"/>
      <c r="AD54" s="30"/>
      <c r="AE54" s="30"/>
      <c r="AF54" s="30"/>
      <c r="AG54" s="30"/>
      <c r="AH54" s="30"/>
      <c r="AI54" s="31"/>
      <c r="AJ54" s="31"/>
      <c r="AK54" s="31"/>
      <c r="AL54" s="31"/>
      <c r="AM54" s="31"/>
      <c r="AN54" s="31"/>
      <c r="AO54" s="31"/>
      <c r="AP54" s="32"/>
      <c r="AQ54" s="32"/>
      <c r="AR54" s="32"/>
      <c r="AS54" s="32"/>
      <c r="AT54" s="32"/>
      <c r="AU54" s="32"/>
      <c r="AV54" s="32"/>
      <c r="AW54" s="33">
        <v>30</v>
      </c>
      <c r="AX54" s="33">
        <v>50</v>
      </c>
      <c r="AY54" s="33">
        <f t="shared" si="5"/>
        <v>2</v>
      </c>
      <c r="AZ54" s="12"/>
    </row>
    <row r="55" spans="1:52" ht="15.75" x14ac:dyDescent="0.25">
      <c r="A55" s="43">
        <v>6</v>
      </c>
      <c r="B55" s="57" t="s">
        <v>120</v>
      </c>
      <c r="C55" s="20" t="s">
        <v>121</v>
      </c>
      <c r="D55" s="43">
        <v>3</v>
      </c>
      <c r="E55" s="43">
        <v>3</v>
      </c>
      <c r="F55" s="43"/>
      <c r="G55" s="26"/>
      <c r="H55" s="26"/>
      <c r="I55" s="26"/>
      <c r="J55" s="26"/>
      <c r="K55" s="26"/>
      <c r="L55" s="26"/>
      <c r="M55" s="26"/>
      <c r="N55" s="28"/>
      <c r="O55" s="28"/>
      <c r="P55" s="28"/>
      <c r="Q55" s="28"/>
      <c r="R55" s="28"/>
      <c r="S55" s="28"/>
      <c r="T55" s="28"/>
      <c r="U55" s="29">
        <v>10</v>
      </c>
      <c r="V55" s="29">
        <v>15</v>
      </c>
      <c r="W55" s="29"/>
      <c r="X55" s="29"/>
      <c r="Y55" s="29"/>
      <c r="Z55" s="29"/>
      <c r="AA55" s="29">
        <v>2</v>
      </c>
      <c r="AB55" s="30"/>
      <c r="AC55" s="30"/>
      <c r="AD55" s="30"/>
      <c r="AE55" s="30"/>
      <c r="AF55" s="30"/>
      <c r="AG55" s="30"/>
      <c r="AH55" s="30"/>
      <c r="AI55" s="31"/>
      <c r="AJ55" s="31"/>
      <c r="AK55" s="31"/>
      <c r="AL55" s="31"/>
      <c r="AM55" s="31"/>
      <c r="AN55" s="31"/>
      <c r="AO55" s="31"/>
      <c r="AP55" s="32"/>
      <c r="AQ55" s="32"/>
      <c r="AR55" s="32"/>
      <c r="AS55" s="32"/>
      <c r="AT55" s="32"/>
      <c r="AU55" s="32"/>
      <c r="AV55" s="32"/>
      <c r="AW55" s="33">
        <f>SUM(G55:K55,N55:R55,U55:Y55,AB55:AF55,AI55:AM55,AP55:AT55)</f>
        <v>25</v>
      </c>
      <c r="AX55" s="33">
        <v>50</v>
      </c>
      <c r="AY55" s="33">
        <f t="shared" si="5"/>
        <v>2</v>
      </c>
      <c r="AZ55" s="12"/>
    </row>
    <row r="56" spans="1:52" ht="15.75" x14ac:dyDescent="0.25">
      <c r="A56" s="43">
        <v>7</v>
      </c>
      <c r="B56" s="58" t="s">
        <v>122</v>
      </c>
      <c r="C56" s="20" t="s">
        <v>123</v>
      </c>
      <c r="D56" s="43"/>
      <c r="E56" s="43">
        <v>4</v>
      </c>
      <c r="F56" s="43"/>
      <c r="G56" s="26"/>
      <c r="H56" s="26"/>
      <c r="I56" s="26"/>
      <c r="J56" s="26"/>
      <c r="K56" s="26"/>
      <c r="L56" s="26"/>
      <c r="M56" s="26"/>
      <c r="N56" s="28"/>
      <c r="O56" s="28"/>
      <c r="P56" s="28"/>
      <c r="Q56" s="28"/>
      <c r="R56" s="28"/>
      <c r="S56" s="28"/>
      <c r="T56" s="28"/>
      <c r="U56" s="29"/>
      <c r="V56" s="29"/>
      <c r="W56" s="29"/>
      <c r="X56" s="29"/>
      <c r="Y56" s="29"/>
      <c r="Z56" s="29"/>
      <c r="AA56" s="29"/>
      <c r="AB56" s="30">
        <v>10</v>
      </c>
      <c r="AC56" s="30">
        <v>10</v>
      </c>
      <c r="AD56" s="30"/>
      <c r="AE56" s="30"/>
      <c r="AF56" s="30"/>
      <c r="AG56" s="30">
        <v>10</v>
      </c>
      <c r="AH56" s="30">
        <v>2</v>
      </c>
      <c r="AI56" s="31"/>
      <c r="AJ56" s="31"/>
      <c r="AK56" s="31"/>
      <c r="AL56" s="31"/>
      <c r="AM56" s="31"/>
      <c r="AN56" s="31"/>
      <c r="AO56" s="31"/>
      <c r="AP56" s="32"/>
      <c r="AQ56" s="32"/>
      <c r="AR56" s="32"/>
      <c r="AS56" s="32"/>
      <c r="AT56" s="32"/>
      <c r="AU56" s="32"/>
      <c r="AV56" s="32"/>
      <c r="AW56" s="33">
        <f>SUM(G56:K56,N56:R56,U56:Y56,AB56:AF56,AI56:AM56,AP56:AT56)</f>
        <v>20</v>
      </c>
      <c r="AX56" s="33">
        <v>50</v>
      </c>
      <c r="AY56" s="33">
        <f t="shared" si="5"/>
        <v>2</v>
      </c>
      <c r="AZ56" s="12"/>
    </row>
    <row r="57" spans="1:52" ht="30" x14ac:dyDescent="0.25">
      <c r="A57" s="43">
        <v>8</v>
      </c>
      <c r="B57" s="58" t="s">
        <v>124</v>
      </c>
      <c r="C57" s="20" t="s">
        <v>125</v>
      </c>
      <c r="D57" s="43"/>
      <c r="E57" s="43">
        <v>4</v>
      </c>
      <c r="F57" s="43"/>
      <c r="G57" s="26"/>
      <c r="H57" s="26"/>
      <c r="I57" s="26"/>
      <c r="J57" s="26"/>
      <c r="K57" s="26"/>
      <c r="L57" s="26"/>
      <c r="M57" s="26"/>
      <c r="N57" s="28"/>
      <c r="O57" s="28"/>
      <c r="P57" s="28"/>
      <c r="Q57" s="28"/>
      <c r="R57" s="28"/>
      <c r="S57" s="28"/>
      <c r="T57" s="28"/>
      <c r="U57" s="29"/>
      <c r="V57" s="29"/>
      <c r="W57" s="29"/>
      <c r="X57" s="29"/>
      <c r="Y57" s="29"/>
      <c r="Z57" s="29"/>
      <c r="AA57" s="29"/>
      <c r="AB57" s="30">
        <v>10</v>
      </c>
      <c r="AC57" s="30"/>
      <c r="AD57" s="30"/>
      <c r="AE57" s="30"/>
      <c r="AF57" s="30"/>
      <c r="AG57" s="30"/>
      <c r="AH57" s="30">
        <v>1</v>
      </c>
      <c r="AI57" s="31"/>
      <c r="AJ57" s="31"/>
      <c r="AK57" s="31"/>
      <c r="AL57" s="31"/>
      <c r="AM57" s="31"/>
      <c r="AN57" s="31"/>
      <c r="AO57" s="31"/>
      <c r="AP57" s="32"/>
      <c r="AQ57" s="32"/>
      <c r="AR57" s="32"/>
      <c r="AS57" s="32"/>
      <c r="AT57" s="32"/>
      <c r="AU57" s="32"/>
      <c r="AV57" s="32"/>
      <c r="AW57" s="33">
        <v>10</v>
      </c>
      <c r="AX57" s="33">
        <v>25</v>
      </c>
      <c r="AY57" s="33">
        <f t="shared" si="5"/>
        <v>1</v>
      </c>
    </row>
    <row r="58" spans="1:52" ht="15.75" x14ac:dyDescent="0.25">
      <c r="A58" s="43">
        <v>9</v>
      </c>
      <c r="B58" s="59" t="s">
        <v>126</v>
      </c>
      <c r="C58" s="20" t="s">
        <v>127</v>
      </c>
      <c r="D58" s="43"/>
      <c r="E58" s="43">
        <v>4</v>
      </c>
      <c r="F58" s="43"/>
      <c r="G58" s="26"/>
      <c r="H58" s="26"/>
      <c r="I58" s="26"/>
      <c r="J58" s="26"/>
      <c r="K58" s="26"/>
      <c r="L58" s="26"/>
      <c r="M58" s="26"/>
      <c r="N58" s="28"/>
      <c r="O58" s="28"/>
      <c r="P58" s="28"/>
      <c r="Q58" s="28"/>
      <c r="R58" s="28"/>
      <c r="S58" s="28"/>
      <c r="T58" s="28"/>
      <c r="U58" s="29"/>
      <c r="V58" s="29"/>
      <c r="W58" s="29"/>
      <c r="X58" s="29"/>
      <c r="Y58" s="29"/>
      <c r="Z58" s="29"/>
      <c r="AA58" s="29"/>
      <c r="AB58" s="30">
        <v>10</v>
      </c>
      <c r="AC58" s="30"/>
      <c r="AD58" s="30"/>
      <c r="AE58" s="30"/>
      <c r="AF58" s="30"/>
      <c r="AG58" s="30">
        <v>5</v>
      </c>
      <c r="AH58" s="30">
        <v>1</v>
      </c>
      <c r="AI58" s="31"/>
      <c r="AJ58" s="31"/>
      <c r="AK58" s="31"/>
      <c r="AL58" s="31"/>
      <c r="AM58" s="31"/>
      <c r="AN58" s="31"/>
      <c r="AO58" s="31"/>
      <c r="AP58" s="32"/>
      <c r="AQ58" s="32"/>
      <c r="AR58" s="32"/>
      <c r="AS58" s="32"/>
      <c r="AT58" s="32"/>
      <c r="AU58" s="32"/>
      <c r="AV58" s="60"/>
      <c r="AW58" s="33">
        <v>15</v>
      </c>
      <c r="AX58" s="33">
        <v>25</v>
      </c>
      <c r="AY58" s="33">
        <v>1</v>
      </c>
    </row>
    <row r="59" spans="1:52" ht="15.75" x14ac:dyDescent="0.25">
      <c r="A59" s="43">
        <v>10</v>
      </c>
      <c r="B59" s="61" t="s">
        <v>128</v>
      </c>
      <c r="C59" s="20" t="s">
        <v>129</v>
      </c>
      <c r="D59" s="45"/>
      <c r="E59" s="45">
        <v>4</v>
      </c>
      <c r="F59" s="43"/>
      <c r="G59" s="26"/>
      <c r="H59" s="26"/>
      <c r="I59" s="26"/>
      <c r="J59" s="26"/>
      <c r="K59" s="26"/>
      <c r="L59" s="26"/>
      <c r="M59" s="26"/>
      <c r="N59" s="28"/>
      <c r="O59" s="28"/>
      <c r="P59" s="28"/>
      <c r="Q59" s="28"/>
      <c r="R59" s="28"/>
      <c r="S59" s="28"/>
      <c r="T59" s="28"/>
      <c r="U59" s="29"/>
      <c r="V59" s="29"/>
      <c r="W59" s="29"/>
      <c r="X59" s="29"/>
      <c r="Y59" s="29"/>
      <c r="Z59" s="29"/>
      <c r="AA59" s="29"/>
      <c r="AB59" s="30"/>
      <c r="AC59" s="30">
        <v>15</v>
      </c>
      <c r="AD59" s="30"/>
      <c r="AE59" s="30"/>
      <c r="AF59" s="30"/>
      <c r="AG59" s="30"/>
      <c r="AH59" s="30">
        <v>1</v>
      </c>
      <c r="AI59" s="31"/>
      <c r="AJ59" s="31"/>
      <c r="AK59" s="31"/>
      <c r="AL59" s="31"/>
      <c r="AM59" s="31"/>
      <c r="AN59" s="31"/>
      <c r="AO59" s="31"/>
      <c r="AP59" s="32"/>
      <c r="AQ59" s="32"/>
      <c r="AR59" s="32"/>
      <c r="AS59" s="32"/>
      <c r="AT59" s="32"/>
      <c r="AU59" s="32"/>
      <c r="AV59" s="60"/>
      <c r="AW59" s="33">
        <f>SUM(G59:K59,N59:R59,U59:Y59,AB59:AF59,AI59:AM59,AP59:AT59)</f>
        <v>15</v>
      </c>
      <c r="AX59" s="34">
        <v>25</v>
      </c>
      <c r="AY59" s="33">
        <f>SUM(M59,T59,AA59,AH59,AO59,AV59)</f>
        <v>1</v>
      </c>
    </row>
    <row r="60" spans="1:52" ht="15.75" x14ac:dyDescent="0.25">
      <c r="A60" s="43">
        <v>11</v>
      </c>
      <c r="B60" s="61" t="s">
        <v>130</v>
      </c>
      <c r="C60" s="20" t="s">
        <v>131</v>
      </c>
      <c r="D60" s="45"/>
      <c r="E60" s="45">
        <v>4</v>
      </c>
      <c r="F60" s="43"/>
      <c r="G60" s="26"/>
      <c r="H60" s="26"/>
      <c r="I60" s="26"/>
      <c r="J60" s="26"/>
      <c r="K60" s="26"/>
      <c r="L60" s="26"/>
      <c r="M60" s="26"/>
      <c r="N60" s="28"/>
      <c r="O60" s="28"/>
      <c r="P60" s="28"/>
      <c r="Q60" s="28"/>
      <c r="R60" s="28"/>
      <c r="S60" s="28"/>
      <c r="T60" s="28"/>
      <c r="U60" s="29"/>
      <c r="V60" s="29"/>
      <c r="W60" s="29"/>
      <c r="X60" s="29"/>
      <c r="Y60" s="29"/>
      <c r="Z60" s="29"/>
      <c r="AA60" s="29"/>
      <c r="AB60" s="30">
        <v>10</v>
      </c>
      <c r="AC60" s="30">
        <v>10</v>
      </c>
      <c r="AD60" s="30"/>
      <c r="AE60" s="30"/>
      <c r="AF60" s="30"/>
      <c r="AG60" s="30"/>
      <c r="AH60" s="30">
        <v>2</v>
      </c>
      <c r="AI60" s="31"/>
      <c r="AJ60" s="31"/>
      <c r="AK60" s="31"/>
      <c r="AL60" s="31"/>
      <c r="AM60" s="31"/>
      <c r="AN60" s="31"/>
      <c r="AO60" s="31"/>
      <c r="AP60" s="32"/>
      <c r="AQ60" s="32"/>
      <c r="AR60" s="32"/>
      <c r="AS60" s="32"/>
      <c r="AT60" s="32"/>
      <c r="AU60" s="32"/>
      <c r="AV60" s="60"/>
      <c r="AW60" s="33">
        <v>20</v>
      </c>
      <c r="AX60" s="34">
        <v>50</v>
      </c>
      <c r="AY60" s="33">
        <f>SUM(M60,T60,AA60,AH60,AO60,AV60)</f>
        <v>2</v>
      </c>
    </row>
    <row r="61" spans="1:52" ht="16.5" customHeight="1" x14ac:dyDescent="0.25">
      <c r="A61" s="43">
        <v>12</v>
      </c>
      <c r="B61" s="61" t="s">
        <v>132</v>
      </c>
      <c r="C61" s="20" t="s">
        <v>133</v>
      </c>
      <c r="D61" s="45"/>
      <c r="E61" s="45">
        <v>4</v>
      </c>
      <c r="F61" s="43"/>
      <c r="G61" s="26"/>
      <c r="H61" s="26"/>
      <c r="I61" s="26"/>
      <c r="J61" s="26"/>
      <c r="K61" s="26"/>
      <c r="L61" s="26"/>
      <c r="M61" s="26"/>
      <c r="N61" s="28"/>
      <c r="O61" s="28"/>
      <c r="P61" s="28"/>
      <c r="Q61" s="28"/>
      <c r="R61" s="28"/>
      <c r="S61" s="28"/>
      <c r="T61" s="28"/>
      <c r="U61" s="29"/>
      <c r="V61" s="29"/>
      <c r="W61" s="29"/>
      <c r="X61" s="29"/>
      <c r="Y61" s="29"/>
      <c r="Z61" s="29"/>
      <c r="AA61" s="29"/>
      <c r="AB61" s="30">
        <v>10</v>
      </c>
      <c r="AC61" s="30"/>
      <c r="AD61" s="30"/>
      <c r="AE61" s="30"/>
      <c r="AF61" s="30"/>
      <c r="AG61" s="30">
        <v>5</v>
      </c>
      <c r="AH61" s="30">
        <v>1</v>
      </c>
      <c r="AI61" s="31"/>
      <c r="AJ61" s="31"/>
      <c r="AK61" s="31"/>
      <c r="AL61" s="31"/>
      <c r="AM61" s="31"/>
      <c r="AN61" s="31"/>
      <c r="AO61" s="31"/>
      <c r="AP61" s="32"/>
      <c r="AQ61" s="32"/>
      <c r="AR61" s="32"/>
      <c r="AS61" s="32"/>
      <c r="AT61" s="32"/>
      <c r="AU61" s="32"/>
      <c r="AV61" s="60"/>
      <c r="AW61" s="33">
        <v>15</v>
      </c>
      <c r="AX61" s="34">
        <v>25</v>
      </c>
      <c r="AY61" s="33">
        <f>SUM(M61,T61,AA61,AH61,AO61,AV61)</f>
        <v>1</v>
      </c>
      <c r="AZ61" s="12"/>
    </row>
    <row r="62" spans="1:52" ht="16.5" customHeight="1" x14ac:dyDescent="0.25">
      <c r="A62" s="43">
        <v>13</v>
      </c>
      <c r="B62" s="62" t="s">
        <v>134</v>
      </c>
      <c r="C62" s="20" t="s">
        <v>135</v>
      </c>
      <c r="D62" s="43"/>
      <c r="E62" s="43">
        <v>4</v>
      </c>
      <c r="F62" s="43"/>
      <c r="G62" s="26"/>
      <c r="H62" s="26"/>
      <c r="I62" s="26"/>
      <c r="J62" s="26"/>
      <c r="K62" s="26"/>
      <c r="L62" s="26"/>
      <c r="M62" s="26"/>
      <c r="N62" s="28"/>
      <c r="O62" s="28"/>
      <c r="P62" s="28"/>
      <c r="Q62" s="28"/>
      <c r="R62" s="28"/>
      <c r="S62" s="28"/>
      <c r="T62" s="28"/>
      <c r="U62" s="29"/>
      <c r="V62" s="29"/>
      <c r="W62" s="29"/>
      <c r="X62" s="29"/>
      <c r="Y62" s="29"/>
      <c r="Z62" s="29"/>
      <c r="AA62" s="29"/>
      <c r="AB62" s="30"/>
      <c r="AC62" s="30"/>
      <c r="AD62" s="30"/>
      <c r="AE62" s="30"/>
      <c r="AF62" s="30"/>
      <c r="AG62" s="30"/>
      <c r="AH62" s="30"/>
      <c r="AI62" s="31"/>
      <c r="AJ62" s="31"/>
      <c r="AK62" s="31"/>
      <c r="AL62" s="31"/>
      <c r="AM62" s="31"/>
      <c r="AN62" s="31"/>
      <c r="AO62" s="63"/>
      <c r="AP62" s="32"/>
      <c r="AQ62" s="32">
        <v>10</v>
      </c>
      <c r="AR62" s="32"/>
      <c r="AS62" s="32"/>
      <c r="AT62" s="32"/>
      <c r="AU62" s="32"/>
      <c r="AV62" s="60">
        <v>2</v>
      </c>
      <c r="AW62" s="33">
        <v>10</v>
      </c>
      <c r="AX62" s="33">
        <v>50</v>
      </c>
      <c r="AY62" s="33">
        <v>2</v>
      </c>
      <c r="AZ62" s="12"/>
    </row>
    <row r="63" spans="1:52" ht="16.5" customHeight="1" x14ac:dyDescent="0.25">
      <c r="A63" s="43">
        <v>14</v>
      </c>
      <c r="B63" s="61" t="s">
        <v>136</v>
      </c>
      <c r="C63" s="20" t="s">
        <v>137</v>
      </c>
      <c r="D63" s="43">
        <v>6</v>
      </c>
      <c r="E63" s="43" t="s">
        <v>138</v>
      </c>
      <c r="F63" s="43"/>
      <c r="G63" s="26"/>
      <c r="H63" s="26"/>
      <c r="I63" s="26"/>
      <c r="J63" s="26"/>
      <c r="K63" s="26"/>
      <c r="L63" s="26"/>
      <c r="M63" s="26"/>
      <c r="N63" s="28"/>
      <c r="O63" s="28"/>
      <c r="P63" s="28"/>
      <c r="Q63" s="28"/>
      <c r="R63" s="28"/>
      <c r="S63" s="28"/>
      <c r="T63" s="28"/>
      <c r="U63" s="29"/>
      <c r="V63" s="29"/>
      <c r="W63" s="29"/>
      <c r="X63" s="29"/>
      <c r="Y63" s="29"/>
      <c r="Z63" s="29"/>
      <c r="AA63" s="29"/>
      <c r="AB63" s="30"/>
      <c r="AC63" s="30">
        <v>30</v>
      </c>
      <c r="AD63" s="30"/>
      <c r="AE63" s="30"/>
      <c r="AF63" s="30"/>
      <c r="AG63" s="30"/>
      <c r="AH63" s="30">
        <v>2</v>
      </c>
      <c r="AI63" s="31"/>
      <c r="AJ63" s="31">
        <v>30</v>
      </c>
      <c r="AK63" s="31"/>
      <c r="AL63" s="31"/>
      <c r="AM63" s="31"/>
      <c r="AN63" s="31"/>
      <c r="AO63" s="63">
        <v>3</v>
      </c>
      <c r="AP63" s="32"/>
      <c r="AQ63" s="32">
        <v>30</v>
      </c>
      <c r="AR63" s="32"/>
      <c r="AS63" s="32"/>
      <c r="AT63" s="32"/>
      <c r="AU63" s="32"/>
      <c r="AV63" s="60">
        <v>2</v>
      </c>
      <c r="AW63" s="33">
        <v>90</v>
      </c>
      <c r="AX63" s="33">
        <v>175</v>
      </c>
      <c r="AY63" s="33">
        <v>7</v>
      </c>
      <c r="AZ63" s="12"/>
    </row>
    <row r="64" spans="1:52" ht="28.15" customHeight="1" x14ac:dyDescent="0.25">
      <c r="A64" s="43">
        <v>15</v>
      </c>
      <c r="B64" s="64" t="s">
        <v>192</v>
      </c>
      <c r="C64" s="20" t="s">
        <v>139</v>
      </c>
      <c r="D64" s="43"/>
      <c r="E64" s="43">
        <v>6</v>
      </c>
      <c r="F64" s="43"/>
      <c r="G64" s="26"/>
      <c r="H64" s="26"/>
      <c r="I64" s="26"/>
      <c r="J64" s="26"/>
      <c r="K64" s="26"/>
      <c r="L64" s="26"/>
      <c r="M64" s="26"/>
      <c r="N64" s="28"/>
      <c r="O64" s="28"/>
      <c r="P64" s="28"/>
      <c r="Q64" s="28"/>
      <c r="R64" s="28"/>
      <c r="S64" s="28"/>
      <c r="T64" s="28"/>
      <c r="U64" s="29"/>
      <c r="V64" s="29"/>
      <c r="W64" s="29"/>
      <c r="X64" s="29"/>
      <c r="Y64" s="29"/>
      <c r="Z64" s="29"/>
      <c r="AA64" s="29"/>
      <c r="AB64" s="30"/>
      <c r="AC64" s="30"/>
      <c r="AD64" s="30"/>
      <c r="AE64" s="30"/>
      <c r="AF64" s="30"/>
      <c r="AG64" s="30"/>
      <c r="AH64" s="30"/>
      <c r="AI64" s="31"/>
      <c r="AJ64" s="31">
        <v>60</v>
      </c>
      <c r="AK64" s="31"/>
      <c r="AL64" s="31"/>
      <c r="AM64" s="31"/>
      <c r="AN64" s="31"/>
      <c r="AO64" s="63"/>
      <c r="AP64" s="32"/>
      <c r="AQ64" s="32">
        <v>60</v>
      </c>
      <c r="AR64" s="32"/>
      <c r="AS64" s="32"/>
      <c r="AT64" s="32"/>
      <c r="AU64" s="32"/>
      <c r="AV64" s="60">
        <v>6</v>
      </c>
      <c r="AW64" s="33">
        <v>120</v>
      </c>
      <c r="AX64" s="33">
        <v>150</v>
      </c>
      <c r="AY64" s="33">
        <v>6</v>
      </c>
      <c r="AZ64" s="12" t="s">
        <v>140</v>
      </c>
    </row>
    <row r="65" spans="1:52" ht="19.899999999999999" customHeight="1" x14ac:dyDescent="0.25">
      <c r="A65" s="111" t="s">
        <v>141</v>
      </c>
      <c r="B65" s="111"/>
      <c r="C65" s="111"/>
      <c r="D65" s="43"/>
      <c r="E65" s="43"/>
      <c r="F65" s="33"/>
      <c r="G65" s="42">
        <f t="shared" ref="G65:Z65" si="6">SUM(G50:G61)</f>
        <v>0</v>
      </c>
      <c r="H65" s="42">
        <f t="shared" si="6"/>
        <v>0</v>
      </c>
      <c r="I65" s="42">
        <f t="shared" si="6"/>
        <v>0</v>
      </c>
      <c r="J65" s="42">
        <f t="shared" si="6"/>
        <v>0</v>
      </c>
      <c r="K65" s="42">
        <f t="shared" si="6"/>
        <v>0</v>
      </c>
      <c r="L65" s="42">
        <f t="shared" si="6"/>
        <v>0</v>
      </c>
      <c r="M65" s="42">
        <f t="shared" si="6"/>
        <v>0</v>
      </c>
      <c r="N65" s="42">
        <f t="shared" si="6"/>
        <v>0</v>
      </c>
      <c r="O65" s="42">
        <f t="shared" si="6"/>
        <v>0</v>
      </c>
      <c r="P65" s="42">
        <f t="shared" si="6"/>
        <v>0</v>
      </c>
      <c r="Q65" s="42">
        <f t="shared" si="6"/>
        <v>0</v>
      </c>
      <c r="R65" s="42">
        <f t="shared" si="6"/>
        <v>0</v>
      </c>
      <c r="S65" s="42">
        <f t="shared" si="6"/>
        <v>0</v>
      </c>
      <c r="T65" s="42">
        <f t="shared" si="6"/>
        <v>0</v>
      </c>
      <c r="U65" s="42">
        <f t="shared" si="6"/>
        <v>50</v>
      </c>
      <c r="V65" s="42">
        <f t="shared" si="6"/>
        <v>75</v>
      </c>
      <c r="W65" s="42">
        <f t="shared" si="6"/>
        <v>0</v>
      </c>
      <c r="X65" s="42">
        <f t="shared" si="6"/>
        <v>0</v>
      </c>
      <c r="Y65" s="42">
        <f t="shared" si="6"/>
        <v>0</v>
      </c>
      <c r="Z65" s="42">
        <f t="shared" si="6"/>
        <v>20</v>
      </c>
      <c r="AA65" s="42">
        <f>SUM(AA50:AA64)</f>
        <v>12</v>
      </c>
      <c r="AB65" s="42">
        <f t="shared" ref="AB65:AG65" si="7">SUM(AB50:AB61)</f>
        <v>50</v>
      </c>
      <c r="AC65" s="42">
        <f t="shared" si="7"/>
        <v>35</v>
      </c>
      <c r="AD65" s="42">
        <f t="shared" si="7"/>
        <v>0</v>
      </c>
      <c r="AE65" s="42">
        <f t="shared" si="7"/>
        <v>0</v>
      </c>
      <c r="AF65" s="42">
        <f t="shared" si="7"/>
        <v>0</v>
      </c>
      <c r="AG65" s="42">
        <f t="shared" si="7"/>
        <v>20</v>
      </c>
      <c r="AH65" s="42">
        <f>SUM(AH50:AH64)</f>
        <v>10</v>
      </c>
      <c r="AI65" s="42">
        <f t="shared" ref="AI65:AN65" si="8">SUM(AI50:AI61)</f>
        <v>0</v>
      </c>
      <c r="AJ65" s="42">
        <f t="shared" si="8"/>
        <v>0</v>
      </c>
      <c r="AK65" s="42">
        <f t="shared" si="8"/>
        <v>0</v>
      </c>
      <c r="AL65" s="42">
        <f t="shared" si="8"/>
        <v>0</v>
      </c>
      <c r="AM65" s="42">
        <f t="shared" si="8"/>
        <v>0</v>
      </c>
      <c r="AN65" s="42">
        <f t="shared" si="8"/>
        <v>0</v>
      </c>
      <c r="AO65" s="42">
        <f>SUM(AO50:AO64)</f>
        <v>3</v>
      </c>
      <c r="AP65" s="42">
        <f t="shared" ref="AP65:AU65" si="9">SUM(AP50:AP61)</f>
        <v>0</v>
      </c>
      <c r="AQ65" s="42">
        <f t="shared" si="9"/>
        <v>0</v>
      </c>
      <c r="AR65" s="42">
        <f t="shared" si="9"/>
        <v>0</v>
      </c>
      <c r="AS65" s="42">
        <f t="shared" si="9"/>
        <v>0</v>
      </c>
      <c r="AT65" s="42">
        <f t="shared" si="9"/>
        <v>0</v>
      </c>
      <c r="AU65" s="42">
        <f t="shared" si="9"/>
        <v>0</v>
      </c>
      <c r="AV65" s="42">
        <f>SUM(AV50:AV64)</f>
        <v>10</v>
      </c>
      <c r="AW65" s="42">
        <f>SUM(AW50:AW64)</f>
        <v>470</v>
      </c>
      <c r="AX65" s="42">
        <f>SUM(AX50:AX64)</f>
        <v>875</v>
      </c>
      <c r="AY65" s="42">
        <f>SUM(AY50:AY64)</f>
        <v>35</v>
      </c>
      <c r="AZ65" s="12"/>
    </row>
    <row r="66" spans="1:52" ht="15.75" customHeight="1" x14ac:dyDescent="0.25">
      <c r="A66" s="112" t="s">
        <v>142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51"/>
      <c r="AX66" s="51"/>
      <c r="AY66" s="51"/>
      <c r="AZ66" s="12"/>
    </row>
    <row r="67" spans="1:52" ht="15.75" customHeight="1" x14ac:dyDescent="0.25">
      <c r="A67" s="52">
        <v>1</v>
      </c>
      <c r="B67" s="53" t="s">
        <v>143</v>
      </c>
      <c r="C67" s="48" t="s">
        <v>144</v>
      </c>
      <c r="D67" s="43"/>
      <c r="E67" s="43">
        <v>3</v>
      </c>
      <c r="F67" s="43"/>
      <c r="G67" s="26"/>
      <c r="H67" s="26"/>
      <c r="I67" s="26"/>
      <c r="J67" s="26"/>
      <c r="K67" s="26"/>
      <c r="L67" s="26"/>
      <c r="M67" s="26"/>
      <c r="N67" s="28"/>
      <c r="O67" s="28"/>
      <c r="P67" s="28"/>
      <c r="Q67" s="28"/>
      <c r="R67" s="28"/>
      <c r="S67" s="28"/>
      <c r="T67" s="28"/>
      <c r="U67" s="29"/>
      <c r="V67" s="29">
        <v>30</v>
      </c>
      <c r="W67" s="29"/>
      <c r="X67" s="29"/>
      <c r="Y67" s="29"/>
      <c r="Z67" s="29"/>
      <c r="AA67" s="29">
        <v>4</v>
      </c>
      <c r="AB67" s="30"/>
      <c r="AC67" s="30"/>
      <c r="AD67" s="30"/>
      <c r="AE67" s="30"/>
      <c r="AF67" s="30"/>
      <c r="AG67" s="30"/>
      <c r="AH67" s="30"/>
      <c r="AI67" s="31"/>
      <c r="AJ67" s="31"/>
      <c r="AK67" s="31"/>
      <c r="AL67" s="31"/>
      <c r="AM67" s="31"/>
      <c r="AN67" s="31"/>
      <c r="AO67" s="31"/>
      <c r="AP67" s="32"/>
      <c r="AQ67" s="32"/>
      <c r="AR67" s="32"/>
      <c r="AS67" s="32"/>
      <c r="AT67" s="32"/>
      <c r="AU67" s="32"/>
      <c r="AV67" s="32"/>
      <c r="AW67" s="33">
        <f>SUM(G67:K67,N67:R67,U67:Y67,AB67:AF67,AI67:AM67,AP67:AT67)</f>
        <v>30</v>
      </c>
      <c r="AX67" s="34">
        <v>100</v>
      </c>
      <c r="AY67" s="33">
        <f t="shared" ref="AY67:AY72" si="10">SUM(M67,T67,AA67,AH67,AO67,AV67)</f>
        <v>4</v>
      </c>
      <c r="AZ67" s="12"/>
    </row>
    <row r="68" spans="1:52" ht="15.75" customHeight="1" x14ac:dyDescent="0.25">
      <c r="A68" s="52">
        <v>2</v>
      </c>
      <c r="B68" s="53" t="s">
        <v>145</v>
      </c>
      <c r="C68" s="48" t="s">
        <v>146</v>
      </c>
      <c r="D68" s="43">
        <v>4</v>
      </c>
      <c r="E68" s="43">
        <v>3.4</v>
      </c>
      <c r="F68" s="43"/>
      <c r="G68" s="26"/>
      <c r="H68" s="26"/>
      <c r="I68" s="26"/>
      <c r="J68" s="26"/>
      <c r="K68" s="26"/>
      <c r="L68" s="26"/>
      <c r="M68" s="26"/>
      <c r="N68" s="28"/>
      <c r="O68" s="28"/>
      <c r="P68" s="28"/>
      <c r="Q68" s="28"/>
      <c r="R68" s="28"/>
      <c r="S68" s="28"/>
      <c r="T68" s="28"/>
      <c r="U68" s="29">
        <v>30</v>
      </c>
      <c r="V68" s="29">
        <v>30</v>
      </c>
      <c r="W68" s="29"/>
      <c r="X68" s="29"/>
      <c r="Y68" s="29"/>
      <c r="Z68" s="29"/>
      <c r="AA68" s="29">
        <v>6</v>
      </c>
      <c r="AB68" s="30"/>
      <c r="AC68" s="30">
        <v>30</v>
      </c>
      <c r="AD68" s="30"/>
      <c r="AE68" s="30"/>
      <c r="AF68" s="30"/>
      <c r="AG68" s="30"/>
      <c r="AH68" s="30">
        <v>4</v>
      </c>
      <c r="AI68" s="31"/>
      <c r="AJ68" s="31"/>
      <c r="AK68" s="31"/>
      <c r="AL68" s="31"/>
      <c r="AM68" s="31"/>
      <c r="AN68" s="31"/>
      <c r="AO68" s="31"/>
      <c r="AP68" s="32"/>
      <c r="AQ68" s="32"/>
      <c r="AR68" s="32"/>
      <c r="AS68" s="32"/>
      <c r="AT68" s="32"/>
      <c r="AU68" s="32"/>
      <c r="AV68" s="32"/>
      <c r="AW68" s="33">
        <f>SUM(G68:K68,N68:R68,U68:Y68,AB68:AF68,AI68:AM68,AP68:AT68)</f>
        <v>90</v>
      </c>
      <c r="AX68" s="34">
        <v>250</v>
      </c>
      <c r="AY68" s="33">
        <f t="shared" si="10"/>
        <v>10</v>
      </c>
      <c r="AZ68" s="12"/>
    </row>
    <row r="69" spans="1:52" ht="15.75" customHeight="1" x14ac:dyDescent="0.25">
      <c r="A69" s="52">
        <v>3</v>
      </c>
      <c r="B69" s="53" t="s">
        <v>147</v>
      </c>
      <c r="C69" s="48" t="s">
        <v>148</v>
      </c>
      <c r="D69" s="43">
        <v>6</v>
      </c>
      <c r="E69" s="43" t="s">
        <v>138</v>
      </c>
      <c r="F69" s="43"/>
      <c r="G69" s="26"/>
      <c r="H69" s="26"/>
      <c r="I69" s="26"/>
      <c r="J69" s="26"/>
      <c r="K69" s="26"/>
      <c r="L69" s="26"/>
      <c r="M69" s="26"/>
      <c r="N69" s="28"/>
      <c r="O69" s="28"/>
      <c r="P69" s="28"/>
      <c r="Q69" s="28"/>
      <c r="R69" s="28"/>
      <c r="S69" s="28"/>
      <c r="T69" s="28"/>
      <c r="U69" s="29"/>
      <c r="V69" s="29"/>
      <c r="W69" s="29"/>
      <c r="X69" s="29"/>
      <c r="Y69" s="29"/>
      <c r="Z69" s="29"/>
      <c r="AA69" s="29"/>
      <c r="AB69" s="30"/>
      <c r="AC69" s="30">
        <v>30</v>
      </c>
      <c r="AD69" s="30"/>
      <c r="AE69" s="30"/>
      <c r="AF69" s="30"/>
      <c r="AG69" s="30"/>
      <c r="AH69" s="30">
        <v>4</v>
      </c>
      <c r="AI69" s="31"/>
      <c r="AJ69" s="31">
        <v>30</v>
      </c>
      <c r="AK69" s="31"/>
      <c r="AL69" s="31"/>
      <c r="AM69" s="31"/>
      <c r="AN69" s="31"/>
      <c r="AO69" s="31">
        <v>2</v>
      </c>
      <c r="AP69" s="32"/>
      <c r="AQ69" s="32">
        <v>30</v>
      </c>
      <c r="AR69" s="32"/>
      <c r="AS69" s="32"/>
      <c r="AT69" s="32"/>
      <c r="AU69" s="32"/>
      <c r="AV69" s="32">
        <v>6</v>
      </c>
      <c r="AW69" s="33">
        <f>SUM(G69:K69,N69:R69,U69:Y69,AB69:AF69,AI69:AM69,AP69:AT69)</f>
        <v>90</v>
      </c>
      <c r="AX69" s="34">
        <v>300</v>
      </c>
      <c r="AY69" s="33">
        <f t="shared" si="10"/>
        <v>12</v>
      </c>
      <c r="AZ69" s="12"/>
    </row>
    <row r="70" spans="1:52" ht="29.1" customHeight="1" x14ac:dyDescent="0.25">
      <c r="A70" s="52">
        <v>4</v>
      </c>
      <c r="B70" s="65" t="s">
        <v>149</v>
      </c>
      <c r="C70" s="48" t="s">
        <v>150</v>
      </c>
      <c r="D70" s="43"/>
      <c r="E70" s="43" t="s">
        <v>104</v>
      </c>
      <c r="F70" s="43"/>
      <c r="G70" s="26"/>
      <c r="H70" s="26"/>
      <c r="I70" s="26"/>
      <c r="J70" s="26"/>
      <c r="K70" s="26"/>
      <c r="L70" s="26"/>
      <c r="M70" s="26"/>
      <c r="N70" s="28"/>
      <c r="O70" s="28"/>
      <c r="P70" s="28"/>
      <c r="Q70" s="28"/>
      <c r="R70" s="28"/>
      <c r="S70" s="28"/>
      <c r="T70" s="28"/>
      <c r="U70" s="29"/>
      <c r="V70" s="29"/>
      <c r="W70" s="29"/>
      <c r="X70" s="29"/>
      <c r="Y70" s="29"/>
      <c r="Z70" s="29"/>
      <c r="AA70" s="29"/>
      <c r="AB70" s="30"/>
      <c r="AC70" s="30">
        <v>15</v>
      </c>
      <c r="AD70" s="30"/>
      <c r="AE70" s="30"/>
      <c r="AF70" s="30"/>
      <c r="AG70" s="30"/>
      <c r="AH70" s="30">
        <v>2</v>
      </c>
      <c r="AI70" s="31"/>
      <c r="AJ70" s="31">
        <v>15</v>
      </c>
      <c r="AK70" s="31"/>
      <c r="AL70" s="31"/>
      <c r="AM70" s="31"/>
      <c r="AN70" s="31"/>
      <c r="AO70" s="31">
        <v>1</v>
      </c>
      <c r="AP70" s="32"/>
      <c r="AQ70" s="32"/>
      <c r="AR70" s="32"/>
      <c r="AS70" s="32"/>
      <c r="AT70" s="32"/>
      <c r="AU70" s="32"/>
      <c r="AV70" s="32"/>
      <c r="AW70" s="33">
        <f>SUM(G70:K70,N70:R70,U70:Y70,AB70:AF70,AI70:AM70,AP70:AT70)</f>
        <v>30</v>
      </c>
      <c r="AX70" s="34">
        <v>75</v>
      </c>
      <c r="AY70" s="33">
        <f t="shared" si="10"/>
        <v>3</v>
      </c>
      <c r="AZ70" s="12"/>
    </row>
    <row r="71" spans="1:52" ht="15.75" customHeight="1" x14ac:dyDescent="0.25">
      <c r="A71" s="52">
        <v>5</v>
      </c>
      <c r="B71" s="53" t="s">
        <v>151</v>
      </c>
      <c r="C71" s="48" t="s">
        <v>152</v>
      </c>
      <c r="D71" s="43"/>
      <c r="E71" s="43">
        <v>3</v>
      </c>
      <c r="F71" s="43"/>
      <c r="G71" s="26"/>
      <c r="H71" s="26"/>
      <c r="I71" s="26"/>
      <c r="J71" s="26"/>
      <c r="K71" s="26"/>
      <c r="L71" s="26"/>
      <c r="M71" s="26"/>
      <c r="N71" s="28"/>
      <c r="O71" s="28"/>
      <c r="P71" s="28"/>
      <c r="Q71" s="28"/>
      <c r="R71" s="28"/>
      <c r="S71" s="28"/>
      <c r="T71" s="28"/>
      <c r="U71" s="29"/>
      <c r="V71" s="29">
        <v>30</v>
      </c>
      <c r="W71" s="29"/>
      <c r="X71" s="29"/>
      <c r="Y71" s="29"/>
      <c r="Z71" s="29"/>
      <c r="AA71" s="29">
        <v>2</v>
      </c>
      <c r="AB71" s="30"/>
      <c r="AC71" s="30"/>
      <c r="AD71" s="30"/>
      <c r="AE71" s="30"/>
      <c r="AF71" s="30"/>
      <c r="AG71" s="30"/>
      <c r="AH71" s="30"/>
      <c r="AI71" s="31"/>
      <c r="AJ71" s="31"/>
      <c r="AK71" s="31"/>
      <c r="AL71" s="31"/>
      <c r="AM71" s="31"/>
      <c r="AN71" s="31"/>
      <c r="AO71" s="31"/>
      <c r="AP71" s="32"/>
      <c r="AQ71" s="32"/>
      <c r="AR71" s="32"/>
      <c r="AS71" s="32"/>
      <c r="AT71" s="32"/>
      <c r="AU71" s="32"/>
      <c r="AV71" s="32"/>
      <c r="AW71" s="33">
        <f>SUM(G71:K71,N71:R71,U71:Y71,AB71:AF71,AI71:AM71,AP71:AT71)</f>
        <v>30</v>
      </c>
      <c r="AX71" s="34">
        <v>50</v>
      </c>
      <c r="AY71" s="33">
        <f t="shared" si="10"/>
        <v>2</v>
      </c>
      <c r="AZ71" s="12"/>
    </row>
    <row r="72" spans="1:52" ht="15.75" customHeight="1" x14ac:dyDescent="0.25">
      <c r="A72" s="52">
        <v>6</v>
      </c>
      <c r="B72" s="53" t="s">
        <v>107</v>
      </c>
      <c r="C72" s="48" t="s">
        <v>153</v>
      </c>
      <c r="D72" s="43"/>
      <c r="E72" s="43">
        <v>6</v>
      </c>
      <c r="F72" s="43"/>
      <c r="G72" s="26"/>
      <c r="H72" s="26"/>
      <c r="I72" s="26"/>
      <c r="J72" s="26"/>
      <c r="K72" s="26"/>
      <c r="L72" s="26"/>
      <c r="M72" s="26"/>
      <c r="N72" s="28"/>
      <c r="O72" s="28"/>
      <c r="P72" s="28"/>
      <c r="Q72" s="28"/>
      <c r="R72" s="28"/>
      <c r="S72" s="28"/>
      <c r="T72" s="28"/>
      <c r="U72" s="29"/>
      <c r="V72" s="29"/>
      <c r="W72" s="29"/>
      <c r="X72" s="29"/>
      <c r="Y72" s="29"/>
      <c r="Z72" s="29"/>
      <c r="AA72" s="29"/>
      <c r="AB72" s="30"/>
      <c r="AC72" s="30"/>
      <c r="AD72" s="30"/>
      <c r="AE72" s="30"/>
      <c r="AF72" s="30"/>
      <c r="AG72" s="30"/>
      <c r="AH72" s="30"/>
      <c r="AI72" s="31"/>
      <c r="AJ72" s="31"/>
      <c r="AK72" s="31"/>
      <c r="AL72" s="31"/>
      <c r="AM72" s="31"/>
      <c r="AN72" s="31"/>
      <c r="AO72" s="31"/>
      <c r="AP72" s="32"/>
      <c r="AQ72" s="32">
        <v>20</v>
      </c>
      <c r="AR72" s="32"/>
      <c r="AS72" s="32"/>
      <c r="AT72" s="32"/>
      <c r="AU72" s="32"/>
      <c r="AV72" s="32">
        <v>4</v>
      </c>
      <c r="AW72" s="33">
        <v>20</v>
      </c>
      <c r="AX72" s="34">
        <v>100</v>
      </c>
      <c r="AY72" s="33">
        <f t="shared" si="10"/>
        <v>4</v>
      </c>
      <c r="AZ72" s="12"/>
    </row>
    <row r="73" spans="1:52" ht="15.75" customHeight="1" x14ac:dyDescent="0.25">
      <c r="A73" s="111" t="s">
        <v>154</v>
      </c>
      <c r="B73" s="111"/>
      <c r="C73" s="111"/>
      <c r="D73" s="43"/>
      <c r="E73" s="43"/>
      <c r="F73" s="33"/>
      <c r="G73" s="42">
        <f t="shared" ref="G73:AY73" si="11">SUM(G67:G72)</f>
        <v>0</v>
      </c>
      <c r="H73" s="42">
        <f t="shared" si="11"/>
        <v>0</v>
      </c>
      <c r="I73" s="42">
        <f t="shared" si="11"/>
        <v>0</v>
      </c>
      <c r="J73" s="42">
        <f t="shared" si="11"/>
        <v>0</v>
      </c>
      <c r="K73" s="42">
        <f t="shared" si="11"/>
        <v>0</v>
      </c>
      <c r="L73" s="42">
        <f t="shared" si="11"/>
        <v>0</v>
      </c>
      <c r="M73" s="42">
        <f t="shared" si="11"/>
        <v>0</v>
      </c>
      <c r="N73" s="42">
        <f t="shared" si="11"/>
        <v>0</v>
      </c>
      <c r="O73" s="42">
        <f t="shared" si="11"/>
        <v>0</v>
      </c>
      <c r="P73" s="42">
        <f t="shared" si="11"/>
        <v>0</v>
      </c>
      <c r="Q73" s="42">
        <f t="shared" si="11"/>
        <v>0</v>
      </c>
      <c r="R73" s="42">
        <f t="shared" si="11"/>
        <v>0</v>
      </c>
      <c r="S73" s="42">
        <f t="shared" si="11"/>
        <v>0</v>
      </c>
      <c r="T73" s="42">
        <f t="shared" si="11"/>
        <v>0</v>
      </c>
      <c r="U73" s="42">
        <f t="shared" si="11"/>
        <v>30</v>
      </c>
      <c r="V73" s="42">
        <f t="shared" si="11"/>
        <v>90</v>
      </c>
      <c r="W73" s="42">
        <f t="shared" si="11"/>
        <v>0</v>
      </c>
      <c r="X73" s="42">
        <f t="shared" si="11"/>
        <v>0</v>
      </c>
      <c r="Y73" s="42">
        <f t="shared" si="11"/>
        <v>0</v>
      </c>
      <c r="Z73" s="42">
        <f t="shared" si="11"/>
        <v>0</v>
      </c>
      <c r="AA73" s="42">
        <f t="shared" si="11"/>
        <v>12</v>
      </c>
      <c r="AB73" s="42">
        <f t="shared" si="11"/>
        <v>0</v>
      </c>
      <c r="AC73" s="42">
        <f t="shared" si="11"/>
        <v>75</v>
      </c>
      <c r="AD73" s="42">
        <f t="shared" si="11"/>
        <v>0</v>
      </c>
      <c r="AE73" s="42">
        <f t="shared" si="11"/>
        <v>0</v>
      </c>
      <c r="AF73" s="42">
        <f t="shared" si="11"/>
        <v>0</v>
      </c>
      <c r="AG73" s="42">
        <f t="shared" si="11"/>
        <v>0</v>
      </c>
      <c r="AH73" s="42">
        <f t="shared" si="11"/>
        <v>10</v>
      </c>
      <c r="AI73" s="42">
        <f t="shared" si="11"/>
        <v>0</v>
      </c>
      <c r="AJ73" s="42">
        <f t="shared" si="11"/>
        <v>45</v>
      </c>
      <c r="AK73" s="42">
        <f t="shared" si="11"/>
        <v>0</v>
      </c>
      <c r="AL73" s="42">
        <f t="shared" si="11"/>
        <v>0</v>
      </c>
      <c r="AM73" s="42">
        <f t="shared" si="11"/>
        <v>0</v>
      </c>
      <c r="AN73" s="42">
        <f t="shared" si="11"/>
        <v>0</v>
      </c>
      <c r="AO73" s="42">
        <f t="shared" si="11"/>
        <v>3</v>
      </c>
      <c r="AP73" s="42">
        <f t="shared" si="11"/>
        <v>0</v>
      </c>
      <c r="AQ73" s="42">
        <f t="shared" si="11"/>
        <v>50</v>
      </c>
      <c r="AR73" s="42">
        <f t="shared" si="11"/>
        <v>0</v>
      </c>
      <c r="AS73" s="42">
        <f t="shared" si="11"/>
        <v>0</v>
      </c>
      <c r="AT73" s="42">
        <f t="shared" si="11"/>
        <v>0</v>
      </c>
      <c r="AU73" s="42">
        <f t="shared" si="11"/>
        <v>0</v>
      </c>
      <c r="AV73" s="42">
        <f t="shared" si="11"/>
        <v>10</v>
      </c>
      <c r="AW73" s="42">
        <f t="shared" si="11"/>
        <v>290</v>
      </c>
      <c r="AX73" s="42">
        <f t="shared" si="11"/>
        <v>875</v>
      </c>
      <c r="AY73" s="42">
        <f t="shared" si="11"/>
        <v>35</v>
      </c>
      <c r="AZ73" s="12"/>
    </row>
    <row r="74" spans="1:52" ht="14.45" customHeight="1" x14ac:dyDescent="0.25">
      <c r="A74" s="114" t="s">
        <v>155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2"/>
    </row>
    <row r="75" spans="1:52" ht="15.6" customHeight="1" x14ac:dyDescent="0.25">
      <c r="A75" s="112" t="s">
        <v>156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2"/>
    </row>
    <row r="76" spans="1:52" ht="15.75" x14ac:dyDescent="0.25">
      <c r="A76" s="43">
        <v>1</v>
      </c>
      <c r="B76" s="45" t="s">
        <v>157</v>
      </c>
      <c r="C76" s="48" t="s">
        <v>158</v>
      </c>
      <c r="D76" s="43">
        <v>3</v>
      </c>
      <c r="E76" s="43"/>
      <c r="F76" s="43"/>
      <c r="G76" s="26"/>
      <c r="H76" s="26"/>
      <c r="I76" s="26"/>
      <c r="J76" s="26"/>
      <c r="K76" s="26"/>
      <c r="L76" s="26"/>
      <c r="M76" s="26"/>
      <c r="N76" s="28"/>
      <c r="O76" s="28"/>
      <c r="P76" s="28"/>
      <c r="Q76" s="28"/>
      <c r="R76" s="28"/>
      <c r="S76" s="28"/>
      <c r="T76" s="28"/>
      <c r="U76" s="29">
        <v>30</v>
      </c>
      <c r="V76" s="29"/>
      <c r="W76" s="29"/>
      <c r="X76" s="29"/>
      <c r="Y76" s="29"/>
      <c r="Z76" s="29"/>
      <c r="AA76" s="29">
        <v>2</v>
      </c>
      <c r="AB76" s="30"/>
      <c r="AC76" s="30"/>
      <c r="AD76" s="30"/>
      <c r="AE76" s="30"/>
      <c r="AF76" s="30"/>
      <c r="AG76" s="30"/>
      <c r="AH76" s="30"/>
      <c r="AI76" s="31"/>
      <c r="AJ76" s="31"/>
      <c r="AK76" s="31"/>
      <c r="AL76" s="31"/>
      <c r="AM76" s="31"/>
      <c r="AN76" s="31"/>
      <c r="AO76" s="31"/>
      <c r="AP76" s="32"/>
      <c r="AQ76" s="32"/>
      <c r="AR76" s="32"/>
      <c r="AS76" s="32"/>
      <c r="AT76" s="32"/>
      <c r="AU76" s="32"/>
      <c r="AV76" s="32"/>
      <c r="AW76" s="33">
        <f t="shared" ref="AW76:AW82" si="12">SUM(G76:K76,N76:R76,U76:Y76,AB76:AF76,AI76:AM76,AP76:AT76)</f>
        <v>30</v>
      </c>
      <c r="AX76" s="33">
        <v>50</v>
      </c>
      <c r="AY76" s="33">
        <f t="shared" ref="AY76:AY82" si="13">SUM(M76,T76,AA76,AH76,AO76,AV76)</f>
        <v>2</v>
      </c>
      <c r="AZ76" s="12"/>
    </row>
    <row r="77" spans="1:52" ht="15.75" x14ac:dyDescent="0.25">
      <c r="A77" s="43">
        <v>2</v>
      </c>
      <c r="B77" s="45" t="s">
        <v>159</v>
      </c>
      <c r="C77" s="48" t="s">
        <v>160</v>
      </c>
      <c r="D77" s="43">
        <v>4</v>
      </c>
      <c r="E77" s="43"/>
      <c r="F77" s="43"/>
      <c r="G77" s="26"/>
      <c r="H77" s="26"/>
      <c r="I77" s="26"/>
      <c r="J77" s="26"/>
      <c r="K77" s="26"/>
      <c r="L77" s="26"/>
      <c r="M77" s="26"/>
      <c r="N77" s="28"/>
      <c r="O77" s="28"/>
      <c r="P77" s="28"/>
      <c r="Q77" s="28"/>
      <c r="R77" s="28"/>
      <c r="S77" s="28"/>
      <c r="T77" s="28"/>
      <c r="U77" s="29"/>
      <c r="V77" s="29"/>
      <c r="W77" s="29"/>
      <c r="X77" s="29"/>
      <c r="Y77" s="29"/>
      <c r="Z77" s="29"/>
      <c r="AA77" s="29"/>
      <c r="AB77" s="30">
        <v>30</v>
      </c>
      <c r="AC77" s="30"/>
      <c r="AD77" s="30"/>
      <c r="AE77" s="30"/>
      <c r="AF77" s="30"/>
      <c r="AG77" s="30"/>
      <c r="AH77" s="30">
        <v>2</v>
      </c>
      <c r="AI77" s="31"/>
      <c r="AJ77" s="31"/>
      <c r="AK77" s="31"/>
      <c r="AL77" s="31"/>
      <c r="AM77" s="31"/>
      <c r="AN77" s="31"/>
      <c r="AO77" s="31"/>
      <c r="AP77" s="32"/>
      <c r="AQ77" s="32"/>
      <c r="AR77" s="32"/>
      <c r="AS77" s="32"/>
      <c r="AT77" s="32"/>
      <c r="AU77" s="32"/>
      <c r="AV77" s="32"/>
      <c r="AW77" s="33">
        <f t="shared" si="12"/>
        <v>30</v>
      </c>
      <c r="AX77" s="33">
        <v>50</v>
      </c>
      <c r="AY77" s="33">
        <f t="shared" si="13"/>
        <v>2</v>
      </c>
      <c r="AZ77" s="12"/>
    </row>
    <row r="78" spans="1:52" ht="15.75" x14ac:dyDescent="0.25">
      <c r="A78" s="43">
        <v>3</v>
      </c>
      <c r="B78" s="45" t="s">
        <v>161</v>
      </c>
      <c r="C78" s="66" t="s">
        <v>162</v>
      </c>
      <c r="D78" s="43">
        <v>5</v>
      </c>
      <c r="E78" s="43"/>
      <c r="F78" s="43"/>
      <c r="G78" s="26"/>
      <c r="H78" s="26"/>
      <c r="I78" s="26"/>
      <c r="J78" s="26"/>
      <c r="K78" s="26"/>
      <c r="L78" s="26"/>
      <c r="M78" s="26"/>
      <c r="N78" s="28"/>
      <c r="O78" s="28"/>
      <c r="P78" s="28"/>
      <c r="Q78" s="28"/>
      <c r="R78" s="28"/>
      <c r="S78" s="28"/>
      <c r="T78" s="28"/>
      <c r="U78" s="29"/>
      <c r="V78" s="29"/>
      <c r="W78" s="29"/>
      <c r="X78" s="29"/>
      <c r="Y78" s="29"/>
      <c r="Z78" s="29"/>
      <c r="AA78" s="29"/>
      <c r="AB78" s="30"/>
      <c r="AC78" s="30"/>
      <c r="AD78" s="30"/>
      <c r="AE78" s="30"/>
      <c r="AF78" s="30"/>
      <c r="AG78" s="30"/>
      <c r="AH78" s="30"/>
      <c r="AI78" s="31">
        <v>30</v>
      </c>
      <c r="AJ78" s="31"/>
      <c r="AK78" s="31"/>
      <c r="AL78" s="31"/>
      <c r="AM78" s="31"/>
      <c r="AN78" s="31"/>
      <c r="AO78" s="31">
        <v>2</v>
      </c>
      <c r="AP78" s="32"/>
      <c r="AQ78" s="32"/>
      <c r="AR78" s="32"/>
      <c r="AS78" s="32"/>
      <c r="AT78" s="32"/>
      <c r="AU78" s="32"/>
      <c r="AV78" s="32"/>
      <c r="AW78" s="33">
        <f t="shared" si="12"/>
        <v>30</v>
      </c>
      <c r="AX78" s="33">
        <v>50</v>
      </c>
      <c r="AY78" s="33">
        <f t="shared" si="13"/>
        <v>2</v>
      </c>
      <c r="AZ78" s="12"/>
    </row>
    <row r="79" spans="1:52" ht="15.75" x14ac:dyDescent="0.25">
      <c r="A79" s="43">
        <v>4</v>
      </c>
      <c r="B79" s="45" t="s">
        <v>163</v>
      </c>
      <c r="C79" s="67" t="s">
        <v>164</v>
      </c>
      <c r="D79" s="43">
        <v>5</v>
      </c>
      <c r="E79" s="43"/>
      <c r="F79" s="43"/>
      <c r="G79" s="26"/>
      <c r="H79" s="26"/>
      <c r="I79" s="26"/>
      <c r="J79" s="26"/>
      <c r="K79" s="26"/>
      <c r="L79" s="26"/>
      <c r="M79" s="26"/>
      <c r="N79" s="28"/>
      <c r="O79" s="28"/>
      <c r="P79" s="28"/>
      <c r="Q79" s="28"/>
      <c r="R79" s="28"/>
      <c r="S79" s="28"/>
      <c r="T79" s="28"/>
      <c r="U79" s="29"/>
      <c r="V79" s="29"/>
      <c r="W79" s="29"/>
      <c r="X79" s="29"/>
      <c r="Y79" s="29"/>
      <c r="Z79" s="29"/>
      <c r="AA79" s="29"/>
      <c r="AB79" s="30"/>
      <c r="AC79" s="30"/>
      <c r="AD79" s="30"/>
      <c r="AE79" s="30"/>
      <c r="AF79" s="30"/>
      <c r="AG79" s="30"/>
      <c r="AH79" s="30"/>
      <c r="AI79" s="31">
        <v>30</v>
      </c>
      <c r="AJ79" s="31"/>
      <c r="AK79" s="31"/>
      <c r="AL79" s="31"/>
      <c r="AM79" s="31"/>
      <c r="AN79" s="31"/>
      <c r="AO79" s="31">
        <v>2</v>
      </c>
      <c r="AP79" s="32"/>
      <c r="AQ79" s="32"/>
      <c r="AR79" s="32"/>
      <c r="AS79" s="32"/>
      <c r="AT79" s="32"/>
      <c r="AU79" s="32"/>
      <c r="AV79" s="32"/>
      <c r="AW79" s="33">
        <f t="shared" si="12"/>
        <v>30</v>
      </c>
      <c r="AX79" s="33">
        <v>50</v>
      </c>
      <c r="AY79" s="33">
        <f t="shared" si="13"/>
        <v>2</v>
      </c>
      <c r="AZ79" s="12"/>
    </row>
    <row r="80" spans="1:52" ht="15.75" x14ac:dyDescent="0.25">
      <c r="A80" s="43">
        <v>5</v>
      </c>
      <c r="B80" s="61" t="s">
        <v>165</v>
      </c>
      <c r="C80" s="68" t="s">
        <v>166</v>
      </c>
      <c r="D80" s="43">
        <v>6</v>
      </c>
      <c r="E80" s="43"/>
      <c r="F80" s="43"/>
      <c r="G80" s="26"/>
      <c r="H80" s="26"/>
      <c r="I80" s="26"/>
      <c r="J80" s="26"/>
      <c r="K80" s="26"/>
      <c r="L80" s="26"/>
      <c r="M80" s="26"/>
      <c r="N80" s="28"/>
      <c r="O80" s="28"/>
      <c r="P80" s="28"/>
      <c r="Q80" s="28"/>
      <c r="R80" s="28"/>
      <c r="S80" s="28"/>
      <c r="T80" s="28"/>
      <c r="U80" s="29"/>
      <c r="V80" s="29"/>
      <c r="W80" s="29"/>
      <c r="X80" s="29"/>
      <c r="Y80" s="29"/>
      <c r="Z80" s="29"/>
      <c r="AA80" s="29"/>
      <c r="AB80" s="30"/>
      <c r="AC80" s="30"/>
      <c r="AD80" s="30"/>
      <c r="AE80" s="30"/>
      <c r="AF80" s="30"/>
      <c r="AG80" s="30"/>
      <c r="AH80" s="30"/>
      <c r="AI80" s="31"/>
      <c r="AJ80" s="31"/>
      <c r="AK80" s="31"/>
      <c r="AL80" s="31"/>
      <c r="AM80" s="31"/>
      <c r="AN80" s="31"/>
      <c r="AO80" s="31"/>
      <c r="AP80" s="32">
        <v>30</v>
      </c>
      <c r="AQ80" s="32"/>
      <c r="AR80" s="32"/>
      <c r="AS80" s="32"/>
      <c r="AT80" s="32"/>
      <c r="AU80" s="32"/>
      <c r="AV80" s="32">
        <v>3</v>
      </c>
      <c r="AW80" s="33">
        <f t="shared" si="12"/>
        <v>30</v>
      </c>
      <c r="AX80" s="33">
        <v>75</v>
      </c>
      <c r="AY80" s="33">
        <f t="shared" si="13"/>
        <v>3</v>
      </c>
      <c r="AZ80" s="12"/>
    </row>
    <row r="81" spans="1:52" ht="31.5" x14ac:dyDescent="0.25">
      <c r="A81" s="43">
        <v>6</v>
      </c>
      <c r="B81" s="53" t="s">
        <v>167</v>
      </c>
      <c r="C81" s="20" t="s">
        <v>168</v>
      </c>
      <c r="D81" s="43">
        <v>4</v>
      </c>
      <c r="E81" s="43">
        <v>5</v>
      </c>
      <c r="F81" s="43"/>
      <c r="G81" s="26"/>
      <c r="H81" s="26"/>
      <c r="I81" s="26"/>
      <c r="J81" s="26"/>
      <c r="K81" s="26"/>
      <c r="L81" s="26"/>
      <c r="M81" s="26"/>
      <c r="N81" s="28"/>
      <c r="O81" s="28"/>
      <c r="P81" s="28"/>
      <c r="Q81" s="28"/>
      <c r="R81" s="28"/>
      <c r="S81" s="28"/>
      <c r="T81" s="28"/>
      <c r="U81" s="29"/>
      <c r="V81" s="29"/>
      <c r="W81" s="29"/>
      <c r="X81" s="29"/>
      <c r="Y81" s="29"/>
      <c r="Z81" s="29"/>
      <c r="AA81" s="29"/>
      <c r="AB81" s="30">
        <v>15</v>
      </c>
      <c r="AC81" s="30"/>
      <c r="AD81" s="30"/>
      <c r="AE81" s="30"/>
      <c r="AF81" s="30"/>
      <c r="AG81" s="30"/>
      <c r="AH81" s="30">
        <v>1</v>
      </c>
      <c r="AI81" s="31"/>
      <c r="AJ81" s="31">
        <v>15</v>
      </c>
      <c r="AK81" s="31"/>
      <c r="AL81" s="31"/>
      <c r="AM81" s="31"/>
      <c r="AN81" s="31"/>
      <c r="AO81" s="31">
        <v>1</v>
      </c>
      <c r="AP81" s="32"/>
      <c r="AQ81" s="32"/>
      <c r="AR81" s="32"/>
      <c r="AS81" s="32"/>
      <c r="AT81" s="32"/>
      <c r="AU81" s="32"/>
      <c r="AV81" s="32"/>
      <c r="AW81" s="33">
        <f t="shared" si="12"/>
        <v>30</v>
      </c>
      <c r="AX81" s="33">
        <v>50</v>
      </c>
      <c r="AY81" s="33">
        <f t="shared" si="13"/>
        <v>2</v>
      </c>
      <c r="AZ81" s="12"/>
    </row>
    <row r="82" spans="1:52" ht="31.5" x14ac:dyDescent="0.25">
      <c r="A82" s="43">
        <v>7</v>
      </c>
      <c r="B82" s="53" t="s">
        <v>169</v>
      </c>
      <c r="C82" s="20" t="s">
        <v>170</v>
      </c>
      <c r="D82" s="43"/>
      <c r="E82" s="43">
        <v>6</v>
      </c>
      <c r="F82" s="43"/>
      <c r="G82" s="26"/>
      <c r="H82" s="26"/>
      <c r="I82" s="26"/>
      <c r="J82" s="26"/>
      <c r="K82" s="26"/>
      <c r="L82" s="26"/>
      <c r="M82" s="26"/>
      <c r="N82" s="28"/>
      <c r="O82" s="28"/>
      <c r="P82" s="28"/>
      <c r="Q82" s="28"/>
      <c r="R82" s="28"/>
      <c r="S82" s="28"/>
      <c r="T82" s="28"/>
      <c r="U82" s="29"/>
      <c r="V82" s="29"/>
      <c r="W82" s="29"/>
      <c r="X82" s="29"/>
      <c r="Y82" s="29"/>
      <c r="Z82" s="29"/>
      <c r="AA82" s="29"/>
      <c r="AB82" s="30"/>
      <c r="AC82" s="30"/>
      <c r="AD82" s="30"/>
      <c r="AE82" s="30"/>
      <c r="AF82" s="30"/>
      <c r="AG82" s="30"/>
      <c r="AH82" s="30"/>
      <c r="AI82" s="31"/>
      <c r="AJ82" s="31"/>
      <c r="AK82" s="31"/>
      <c r="AL82" s="31"/>
      <c r="AM82" s="31"/>
      <c r="AN82" s="31"/>
      <c r="AO82" s="31"/>
      <c r="AP82" s="32"/>
      <c r="AQ82" s="32">
        <v>30</v>
      </c>
      <c r="AR82" s="32"/>
      <c r="AS82" s="32"/>
      <c r="AT82" s="32"/>
      <c r="AU82" s="32"/>
      <c r="AV82" s="32">
        <v>4</v>
      </c>
      <c r="AW82" s="33">
        <f t="shared" si="12"/>
        <v>30</v>
      </c>
      <c r="AX82" s="33">
        <v>100</v>
      </c>
      <c r="AY82" s="33">
        <f t="shared" si="13"/>
        <v>4</v>
      </c>
      <c r="AZ82" s="12"/>
    </row>
    <row r="83" spans="1:52" ht="15.75" customHeight="1" x14ac:dyDescent="0.25">
      <c r="A83" s="111" t="s">
        <v>141</v>
      </c>
      <c r="B83" s="111"/>
      <c r="C83" s="111"/>
      <c r="D83" s="43"/>
      <c r="E83" s="43"/>
      <c r="F83" s="33"/>
      <c r="G83" s="42">
        <f t="shared" ref="G83:AY83" si="14">SUM(G76:G82)</f>
        <v>0</v>
      </c>
      <c r="H83" s="42">
        <f t="shared" si="14"/>
        <v>0</v>
      </c>
      <c r="I83" s="42">
        <f t="shared" si="14"/>
        <v>0</v>
      </c>
      <c r="J83" s="42">
        <f t="shared" si="14"/>
        <v>0</v>
      </c>
      <c r="K83" s="42">
        <f t="shared" si="14"/>
        <v>0</v>
      </c>
      <c r="L83" s="42">
        <f t="shared" si="14"/>
        <v>0</v>
      </c>
      <c r="M83" s="42">
        <f t="shared" si="14"/>
        <v>0</v>
      </c>
      <c r="N83" s="42">
        <f t="shared" si="14"/>
        <v>0</v>
      </c>
      <c r="O83" s="42">
        <f t="shared" si="14"/>
        <v>0</v>
      </c>
      <c r="P83" s="42">
        <f t="shared" si="14"/>
        <v>0</v>
      </c>
      <c r="Q83" s="42">
        <f t="shared" si="14"/>
        <v>0</v>
      </c>
      <c r="R83" s="42">
        <f t="shared" si="14"/>
        <v>0</v>
      </c>
      <c r="S83" s="42">
        <f t="shared" si="14"/>
        <v>0</v>
      </c>
      <c r="T83" s="42">
        <f t="shared" si="14"/>
        <v>0</v>
      </c>
      <c r="U83" s="42">
        <f t="shared" si="14"/>
        <v>30</v>
      </c>
      <c r="V83" s="42">
        <f t="shared" si="14"/>
        <v>0</v>
      </c>
      <c r="W83" s="42">
        <f t="shared" si="14"/>
        <v>0</v>
      </c>
      <c r="X83" s="42">
        <f t="shared" si="14"/>
        <v>0</v>
      </c>
      <c r="Y83" s="42">
        <f t="shared" si="14"/>
        <v>0</v>
      </c>
      <c r="Z83" s="42">
        <f t="shared" si="14"/>
        <v>0</v>
      </c>
      <c r="AA83" s="42">
        <f t="shared" si="14"/>
        <v>2</v>
      </c>
      <c r="AB83" s="42">
        <f t="shared" si="14"/>
        <v>45</v>
      </c>
      <c r="AC83" s="42">
        <f t="shared" si="14"/>
        <v>0</v>
      </c>
      <c r="AD83" s="42">
        <f t="shared" si="14"/>
        <v>0</v>
      </c>
      <c r="AE83" s="42">
        <f t="shared" si="14"/>
        <v>0</v>
      </c>
      <c r="AF83" s="42">
        <f t="shared" si="14"/>
        <v>0</v>
      </c>
      <c r="AG83" s="42">
        <f t="shared" si="14"/>
        <v>0</v>
      </c>
      <c r="AH83" s="42">
        <f t="shared" si="14"/>
        <v>3</v>
      </c>
      <c r="AI83" s="42">
        <f t="shared" si="14"/>
        <v>60</v>
      </c>
      <c r="AJ83" s="42">
        <f t="shared" si="14"/>
        <v>15</v>
      </c>
      <c r="AK83" s="42">
        <f t="shared" si="14"/>
        <v>0</v>
      </c>
      <c r="AL83" s="42">
        <f t="shared" si="14"/>
        <v>0</v>
      </c>
      <c r="AM83" s="42">
        <f t="shared" si="14"/>
        <v>0</v>
      </c>
      <c r="AN83" s="42">
        <f t="shared" si="14"/>
        <v>0</v>
      </c>
      <c r="AO83" s="42">
        <f t="shared" si="14"/>
        <v>5</v>
      </c>
      <c r="AP83" s="42">
        <f t="shared" si="14"/>
        <v>30</v>
      </c>
      <c r="AQ83" s="42">
        <f t="shared" si="14"/>
        <v>30</v>
      </c>
      <c r="AR83" s="42">
        <f t="shared" si="14"/>
        <v>0</v>
      </c>
      <c r="AS83" s="42">
        <f t="shared" si="14"/>
        <v>0</v>
      </c>
      <c r="AT83" s="42">
        <f t="shared" si="14"/>
        <v>0</v>
      </c>
      <c r="AU83" s="42">
        <f t="shared" si="14"/>
        <v>0</v>
      </c>
      <c r="AV83" s="42">
        <f t="shared" si="14"/>
        <v>7</v>
      </c>
      <c r="AW83" s="42">
        <f t="shared" si="14"/>
        <v>210</v>
      </c>
      <c r="AX83" s="42">
        <f t="shared" si="14"/>
        <v>425</v>
      </c>
      <c r="AY83" s="42">
        <f t="shared" si="14"/>
        <v>17</v>
      </c>
      <c r="AZ83" s="12"/>
    </row>
    <row r="84" spans="1:52" ht="15" customHeight="1" x14ac:dyDescent="0.25">
      <c r="A84" s="112" t="s">
        <v>171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51"/>
      <c r="AX84" s="51"/>
      <c r="AY84" s="51"/>
      <c r="AZ84" s="12"/>
    </row>
    <row r="85" spans="1:52" ht="15.75" x14ac:dyDescent="0.25">
      <c r="A85" s="69">
        <v>1</v>
      </c>
      <c r="B85" s="70" t="s">
        <v>172</v>
      </c>
      <c r="C85" s="38" t="s">
        <v>173</v>
      </c>
      <c r="D85" s="49"/>
      <c r="E85" s="49">
        <v>3</v>
      </c>
      <c r="F85" s="49"/>
      <c r="G85" s="39"/>
      <c r="H85" s="39"/>
      <c r="I85" s="39"/>
      <c r="J85" s="39"/>
      <c r="K85" s="39"/>
      <c r="L85" s="39"/>
      <c r="M85" s="39"/>
      <c r="N85" s="71"/>
      <c r="O85" s="71"/>
      <c r="P85" s="71"/>
      <c r="Q85" s="71"/>
      <c r="R85" s="71"/>
      <c r="S85" s="71"/>
      <c r="T85" s="71"/>
      <c r="U85" s="72">
        <v>15</v>
      </c>
      <c r="V85" s="72"/>
      <c r="W85" s="72"/>
      <c r="X85" s="72"/>
      <c r="Y85" s="72"/>
      <c r="Z85" s="72"/>
      <c r="AA85" s="72">
        <v>1</v>
      </c>
      <c r="AB85" s="73"/>
      <c r="AC85" s="73"/>
      <c r="AD85" s="73"/>
      <c r="AE85" s="73"/>
      <c r="AF85" s="73"/>
      <c r="AG85" s="73"/>
      <c r="AH85" s="73"/>
      <c r="AI85" s="74"/>
      <c r="AJ85" s="74"/>
      <c r="AK85" s="74"/>
      <c r="AL85" s="74"/>
      <c r="AM85" s="74"/>
      <c r="AN85" s="74"/>
      <c r="AO85" s="74"/>
      <c r="AP85" s="75"/>
      <c r="AQ85" s="75"/>
      <c r="AR85" s="75"/>
      <c r="AS85" s="75"/>
      <c r="AT85" s="75"/>
      <c r="AU85" s="75"/>
      <c r="AV85" s="75"/>
      <c r="AW85" s="33">
        <v>15</v>
      </c>
      <c r="AX85" s="46">
        <v>25</v>
      </c>
      <c r="AY85" s="33">
        <v>1</v>
      </c>
      <c r="AZ85" s="12"/>
    </row>
    <row r="86" spans="1:52" ht="31.5" x14ac:dyDescent="0.25">
      <c r="A86" s="69">
        <v>2</v>
      </c>
      <c r="B86" s="53" t="s">
        <v>174</v>
      </c>
      <c r="C86" s="76" t="s">
        <v>175</v>
      </c>
      <c r="D86" s="49">
        <v>3</v>
      </c>
      <c r="E86" s="49"/>
      <c r="F86" s="49"/>
      <c r="G86" s="39"/>
      <c r="H86" s="39"/>
      <c r="I86" s="39"/>
      <c r="J86" s="39"/>
      <c r="K86" s="39"/>
      <c r="L86" s="39"/>
      <c r="M86" s="39"/>
      <c r="N86" s="71"/>
      <c r="O86" s="71"/>
      <c r="P86" s="71"/>
      <c r="Q86" s="71"/>
      <c r="R86" s="71"/>
      <c r="S86" s="71"/>
      <c r="T86" s="71"/>
      <c r="U86" s="72">
        <v>15</v>
      </c>
      <c r="V86" s="72"/>
      <c r="W86" s="72"/>
      <c r="X86" s="72"/>
      <c r="Y86" s="72"/>
      <c r="Z86" s="72"/>
      <c r="AA86" s="72">
        <v>1</v>
      </c>
      <c r="AB86" s="73"/>
      <c r="AC86" s="73"/>
      <c r="AD86" s="73"/>
      <c r="AE86" s="73"/>
      <c r="AF86" s="73"/>
      <c r="AG86" s="73"/>
      <c r="AH86" s="73"/>
      <c r="AI86" s="74"/>
      <c r="AJ86" s="74"/>
      <c r="AK86" s="74"/>
      <c r="AL86" s="74"/>
      <c r="AM86" s="74"/>
      <c r="AN86" s="74"/>
      <c r="AO86" s="74"/>
      <c r="AP86" s="75"/>
      <c r="AQ86" s="75"/>
      <c r="AR86" s="75"/>
      <c r="AS86" s="75"/>
      <c r="AT86" s="75"/>
      <c r="AU86" s="75"/>
      <c r="AV86" s="75"/>
      <c r="AW86" s="33">
        <v>15</v>
      </c>
      <c r="AX86" s="46">
        <v>25</v>
      </c>
      <c r="AY86" s="33">
        <v>1</v>
      </c>
      <c r="AZ86" s="12"/>
    </row>
    <row r="87" spans="1:52" ht="15.75" x14ac:dyDescent="0.25">
      <c r="A87" s="69">
        <v>3</v>
      </c>
      <c r="B87" s="70" t="s">
        <v>176</v>
      </c>
      <c r="C87" s="38" t="s">
        <v>177</v>
      </c>
      <c r="D87" s="49"/>
      <c r="E87" s="49">
        <v>4</v>
      </c>
      <c r="F87" s="49"/>
      <c r="G87" s="39"/>
      <c r="H87" s="39"/>
      <c r="I87" s="39"/>
      <c r="J87" s="39"/>
      <c r="K87" s="39"/>
      <c r="L87" s="39"/>
      <c r="M87" s="39"/>
      <c r="N87" s="71"/>
      <c r="O87" s="71"/>
      <c r="P87" s="71"/>
      <c r="Q87" s="71"/>
      <c r="R87" s="71"/>
      <c r="S87" s="71"/>
      <c r="T87" s="71"/>
      <c r="U87" s="72"/>
      <c r="V87" s="72"/>
      <c r="W87" s="72"/>
      <c r="X87" s="72"/>
      <c r="Y87" s="72"/>
      <c r="Z87" s="72"/>
      <c r="AA87" s="72"/>
      <c r="AB87" s="73">
        <v>30</v>
      </c>
      <c r="AC87" s="73"/>
      <c r="AD87" s="73"/>
      <c r="AE87" s="73"/>
      <c r="AF87" s="73"/>
      <c r="AG87" s="73"/>
      <c r="AH87" s="73">
        <v>3</v>
      </c>
      <c r="AI87" s="74"/>
      <c r="AJ87" s="74"/>
      <c r="AK87" s="74"/>
      <c r="AL87" s="74"/>
      <c r="AM87" s="74"/>
      <c r="AN87" s="74"/>
      <c r="AO87" s="74"/>
      <c r="AP87" s="75"/>
      <c r="AQ87" s="75"/>
      <c r="AR87" s="75"/>
      <c r="AS87" s="75"/>
      <c r="AT87" s="75"/>
      <c r="AU87" s="75"/>
      <c r="AV87" s="75"/>
      <c r="AW87" s="33">
        <v>30</v>
      </c>
      <c r="AX87" s="46">
        <v>75</v>
      </c>
      <c r="AY87" s="33">
        <v>3</v>
      </c>
      <c r="AZ87" s="12"/>
    </row>
    <row r="88" spans="1:52" ht="15.75" x14ac:dyDescent="0.25">
      <c r="A88" s="69">
        <v>3</v>
      </c>
      <c r="B88" s="53" t="s">
        <v>178</v>
      </c>
      <c r="C88" s="76" t="s">
        <v>179</v>
      </c>
      <c r="D88" s="49"/>
      <c r="E88" s="49">
        <v>5</v>
      </c>
      <c r="F88" s="49"/>
      <c r="G88" s="39"/>
      <c r="H88" s="39"/>
      <c r="I88" s="39"/>
      <c r="J88" s="39"/>
      <c r="K88" s="39"/>
      <c r="L88" s="39"/>
      <c r="M88" s="39"/>
      <c r="N88" s="71"/>
      <c r="O88" s="71"/>
      <c r="P88" s="71"/>
      <c r="Q88" s="71"/>
      <c r="R88" s="71"/>
      <c r="S88" s="71"/>
      <c r="T88" s="71"/>
      <c r="U88" s="72"/>
      <c r="V88" s="72"/>
      <c r="W88" s="72"/>
      <c r="X88" s="72"/>
      <c r="Y88" s="72"/>
      <c r="Z88" s="72"/>
      <c r="AA88" s="72"/>
      <c r="AB88" s="73"/>
      <c r="AC88" s="73"/>
      <c r="AD88" s="73"/>
      <c r="AE88" s="73"/>
      <c r="AF88" s="73"/>
      <c r="AG88" s="73"/>
      <c r="AH88" s="73"/>
      <c r="AI88" s="74">
        <v>30</v>
      </c>
      <c r="AJ88" s="74"/>
      <c r="AK88" s="74"/>
      <c r="AL88" s="74"/>
      <c r="AM88" s="74"/>
      <c r="AN88" s="74"/>
      <c r="AO88" s="74">
        <v>2</v>
      </c>
      <c r="AP88" s="75"/>
      <c r="AQ88" s="75"/>
      <c r="AR88" s="75"/>
      <c r="AS88" s="75"/>
      <c r="AT88" s="75"/>
      <c r="AU88" s="75"/>
      <c r="AV88" s="75"/>
      <c r="AW88" s="33">
        <v>30</v>
      </c>
      <c r="AX88" s="46">
        <v>50</v>
      </c>
      <c r="AY88" s="33">
        <v>2</v>
      </c>
      <c r="AZ88" s="12"/>
    </row>
    <row r="89" spans="1:52" ht="20.45" customHeight="1" x14ac:dyDescent="0.25">
      <c r="A89" s="69">
        <v>4</v>
      </c>
      <c r="B89" s="54" t="s">
        <v>180</v>
      </c>
      <c r="C89" s="76" t="s">
        <v>181</v>
      </c>
      <c r="D89" s="49"/>
      <c r="E89" s="49">
        <v>5.6</v>
      </c>
      <c r="F89" s="49"/>
      <c r="G89" s="39"/>
      <c r="H89" s="39"/>
      <c r="I89" s="39"/>
      <c r="J89" s="39"/>
      <c r="K89" s="39"/>
      <c r="L89" s="39"/>
      <c r="M89" s="39"/>
      <c r="N89" s="71"/>
      <c r="O89" s="71"/>
      <c r="P89" s="71"/>
      <c r="Q89" s="71"/>
      <c r="R89" s="71"/>
      <c r="S89" s="71"/>
      <c r="T89" s="71"/>
      <c r="U89" s="72"/>
      <c r="V89" s="72"/>
      <c r="W89" s="72"/>
      <c r="X89" s="72"/>
      <c r="Y89" s="72"/>
      <c r="Z89" s="72"/>
      <c r="AA89" s="72"/>
      <c r="AB89" s="73"/>
      <c r="AC89" s="73"/>
      <c r="AD89" s="73"/>
      <c r="AE89" s="73"/>
      <c r="AF89" s="73"/>
      <c r="AG89" s="73"/>
      <c r="AH89" s="73"/>
      <c r="AI89" s="74">
        <v>15</v>
      </c>
      <c r="AJ89" s="74"/>
      <c r="AK89" s="74"/>
      <c r="AL89" s="74"/>
      <c r="AM89" s="74"/>
      <c r="AN89" s="74"/>
      <c r="AO89" s="74">
        <v>1</v>
      </c>
      <c r="AP89" s="75"/>
      <c r="AQ89" s="75">
        <v>15</v>
      </c>
      <c r="AR89" s="75"/>
      <c r="AS89" s="75"/>
      <c r="AT89" s="75"/>
      <c r="AU89" s="75"/>
      <c r="AV89" s="75">
        <v>1</v>
      </c>
      <c r="AW89" s="33">
        <v>30</v>
      </c>
      <c r="AX89" s="46">
        <v>50</v>
      </c>
      <c r="AY89" s="33">
        <v>2</v>
      </c>
      <c r="AZ89" s="12"/>
    </row>
    <row r="90" spans="1:52" ht="31.5" x14ac:dyDescent="0.25">
      <c r="A90" s="69">
        <v>5</v>
      </c>
      <c r="B90" s="53" t="s">
        <v>182</v>
      </c>
      <c r="C90" s="22" t="s">
        <v>183</v>
      </c>
      <c r="D90" s="49">
        <v>5</v>
      </c>
      <c r="E90" s="49">
        <v>6</v>
      </c>
      <c r="F90" s="49"/>
      <c r="G90" s="39"/>
      <c r="H90" s="39"/>
      <c r="I90" s="39"/>
      <c r="J90" s="39"/>
      <c r="K90" s="39"/>
      <c r="L90" s="39"/>
      <c r="M90" s="39"/>
      <c r="N90" s="71"/>
      <c r="O90" s="71"/>
      <c r="P90" s="71"/>
      <c r="Q90" s="71"/>
      <c r="R90" s="71"/>
      <c r="S90" s="71"/>
      <c r="T90" s="71"/>
      <c r="U90" s="72"/>
      <c r="V90" s="72"/>
      <c r="W90" s="72"/>
      <c r="X90" s="72"/>
      <c r="Y90" s="72"/>
      <c r="Z90" s="72"/>
      <c r="AA90" s="72"/>
      <c r="AB90" s="73"/>
      <c r="AC90" s="73"/>
      <c r="AD90" s="73"/>
      <c r="AE90" s="73"/>
      <c r="AF90" s="73"/>
      <c r="AG90" s="73"/>
      <c r="AH90" s="73"/>
      <c r="AI90" s="74">
        <v>15</v>
      </c>
      <c r="AJ90" s="74"/>
      <c r="AK90" s="74"/>
      <c r="AL90" s="74"/>
      <c r="AM90" s="74"/>
      <c r="AN90" s="74"/>
      <c r="AO90" s="74">
        <v>2</v>
      </c>
      <c r="AP90" s="75"/>
      <c r="AQ90" s="75">
        <v>30</v>
      </c>
      <c r="AR90" s="75"/>
      <c r="AS90" s="75"/>
      <c r="AT90" s="75"/>
      <c r="AU90" s="75"/>
      <c r="AV90" s="75">
        <v>2</v>
      </c>
      <c r="AW90" s="33">
        <v>45</v>
      </c>
      <c r="AX90" s="46">
        <v>100</v>
      </c>
      <c r="AY90" s="33">
        <v>4</v>
      </c>
      <c r="AZ90" s="12"/>
    </row>
    <row r="91" spans="1:52" ht="15.75" x14ac:dyDescent="0.25">
      <c r="A91" s="69">
        <v>6</v>
      </c>
      <c r="B91" s="53" t="s">
        <v>184</v>
      </c>
      <c r="C91" s="76" t="s">
        <v>185</v>
      </c>
      <c r="D91" s="49"/>
      <c r="E91" s="49">
        <v>6</v>
      </c>
      <c r="F91" s="49"/>
      <c r="G91" s="39"/>
      <c r="H91" s="39"/>
      <c r="I91" s="39"/>
      <c r="J91" s="39"/>
      <c r="K91" s="39"/>
      <c r="L91" s="39"/>
      <c r="M91" s="39"/>
      <c r="N91" s="71"/>
      <c r="O91" s="71"/>
      <c r="P91" s="71"/>
      <c r="Q91" s="71"/>
      <c r="R91" s="71"/>
      <c r="S91" s="71"/>
      <c r="T91" s="71"/>
      <c r="U91" s="72"/>
      <c r="V91" s="72"/>
      <c r="W91" s="72"/>
      <c r="X91" s="72"/>
      <c r="Y91" s="72"/>
      <c r="Z91" s="72"/>
      <c r="AA91" s="72"/>
      <c r="AB91" s="73"/>
      <c r="AC91" s="73"/>
      <c r="AD91" s="73"/>
      <c r="AE91" s="73"/>
      <c r="AF91" s="73"/>
      <c r="AG91" s="73"/>
      <c r="AH91" s="73"/>
      <c r="AI91" s="74"/>
      <c r="AJ91" s="74"/>
      <c r="AK91" s="74"/>
      <c r="AL91" s="74"/>
      <c r="AM91" s="74"/>
      <c r="AN91" s="74"/>
      <c r="AO91" s="74"/>
      <c r="AP91" s="75">
        <v>30</v>
      </c>
      <c r="AQ91" s="75"/>
      <c r="AR91" s="75"/>
      <c r="AS91" s="75"/>
      <c r="AT91" s="75"/>
      <c r="AU91" s="75"/>
      <c r="AV91" s="75">
        <v>4</v>
      </c>
      <c r="AW91" s="33">
        <f>SUM(G91:K91,N91:R91,U91:Y91,AB91:AF91,AI91:AM91,AP91:AT91)</f>
        <v>30</v>
      </c>
      <c r="AX91" s="46">
        <v>100</v>
      </c>
      <c r="AY91" s="33">
        <v>4</v>
      </c>
      <c r="AZ91" s="12"/>
    </row>
    <row r="92" spans="1:52" ht="16.5" customHeight="1" x14ac:dyDescent="0.25">
      <c r="A92" s="119" t="s">
        <v>59</v>
      </c>
      <c r="B92" s="119"/>
      <c r="C92" s="119"/>
      <c r="D92" s="78"/>
      <c r="E92" s="78"/>
      <c r="F92" s="77"/>
      <c r="G92" s="79">
        <f t="shared" ref="G92:AY92" si="15">SUM(G85:G91)</f>
        <v>0</v>
      </c>
      <c r="H92" s="79">
        <f t="shared" si="15"/>
        <v>0</v>
      </c>
      <c r="I92" s="79">
        <f t="shared" si="15"/>
        <v>0</v>
      </c>
      <c r="J92" s="79">
        <f t="shared" si="15"/>
        <v>0</v>
      </c>
      <c r="K92" s="79">
        <f t="shared" si="15"/>
        <v>0</v>
      </c>
      <c r="L92" s="79">
        <f t="shared" si="15"/>
        <v>0</v>
      </c>
      <c r="M92" s="79">
        <f t="shared" si="15"/>
        <v>0</v>
      </c>
      <c r="N92" s="79">
        <f t="shared" si="15"/>
        <v>0</v>
      </c>
      <c r="O92" s="79">
        <f t="shared" si="15"/>
        <v>0</v>
      </c>
      <c r="P92" s="79">
        <f t="shared" si="15"/>
        <v>0</v>
      </c>
      <c r="Q92" s="79">
        <f t="shared" si="15"/>
        <v>0</v>
      </c>
      <c r="R92" s="79">
        <f t="shared" si="15"/>
        <v>0</v>
      </c>
      <c r="S92" s="79">
        <f t="shared" si="15"/>
        <v>0</v>
      </c>
      <c r="T92" s="79">
        <f t="shared" si="15"/>
        <v>0</v>
      </c>
      <c r="U92" s="79">
        <f t="shared" si="15"/>
        <v>30</v>
      </c>
      <c r="V92" s="79">
        <f t="shared" si="15"/>
        <v>0</v>
      </c>
      <c r="W92" s="79">
        <f t="shared" si="15"/>
        <v>0</v>
      </c>
      <c r="X92" s="79">
        <f t="shared" si="15"/>
        <v>0</v>
      </c>
      <c r="Y92" s="79">
        <f t="shared" si="15"/>
        <v>0</v>
      </c>
      <c r="Z92" s="79">
        <f t="shared" si="15"/>
        <v>0</v>
      </c>
      <c r="AA92" s="79">
        <f t="shared" si="15"/>
        <v>2</v>
      </c>
      <c r="AB92" s="79">
        <f t="shared" si="15"/>
        <v>30</v>
      </c>
      <c r="AC92" s="79">
        <f t="shared" si="15"/>
        <v>0</v>
      </c>
      <c r="AD92" s="79">
        <f t="shared" si="15"/>
        <v>0</v>
      </c>
      <c r="AE92" s="79">
        <f t="shared" si="15"/>
        <v>0</v>
      </c>
      <c r="AF92" s="79">
        <f t="shared" si="15"/>
        <v>0</v>
      </c>
      <c r="AG92" s="79">
        <f t="shared" si="15"/>
        <v>0</v>
      </c>
      <c r="AH92" s="79">
        <f t="shared" si="15"/>
        <v>3</v>
      </c>
      <c r="AI92" s="79">
        <f t="shared" si="15"/>
        <v>60</v>
      </c>
      <c r="AJ92" s="79">
        <f t="shared" si="15"/>
        <v>0</v>
      </c>
      <c r="AK92" s="79">
        <f t="shared" si="15"/>
        <v>0</v>
      </c>
      <c r="AL92" s="79">
        <f t="shared" si="15"/>
        <v>0</v>
      </c>
      <c r="AM92" s="79">
        <f t="shared" si="15"/>
        <v>0</v>
      </c>
      <c r="AN92" s="79">
        <f t="shared" si="15"/>
        <v>0</v>
      </c>
      <c r="AO92" s="79">
        <f t="shared" si="15"/>
        <v>5</v>
      </c>
      <c r="AP92" s="79">
        <f t="shared" si="15"/>
        <v>30</v>
      </c>
      <c r="AQ92" s="79">
        <f t="shared" si="15"/>
        <v>45</v>
      </c>
      <c r="AR92" s="79">
        <f t="shared" si="15"/>
        <v>0</v>
      </c>
      <c r="AS92" s="79">
        <f t="shared" si="15"/>
        <v>0</v>
      </c>
      <c r="AT92" s="79">
        <f t="shared" si="15"/>
        <v>0</v>
      </c>
      <c r="AU92" s="79">
        <f t="shared" si="15"/>
        <v>0</v>
      </c>
      <c r="AV92" s="79">
        <f t="shared" si="15"/>
        <v>7</v>
      </c>
      <c r="AW92" s="79">
        <f t="shared" si="15"/>
        <v>195</v>
      </c>
      <c r="AX92" s="79">
        <f t="shared" si="15"/>
        <v>425</v>
      </c>
      <c r="AY92" s="79">
        <f t="shared" si="15"/>
        <v>17</v>
      </c>
    </row>
    <row r="93" spans="1:52" ht="15.75" x14ac:dyDescent="0.25">
      <c r="A93" s="43"/>
      <c r="B93" s="43" t="s">
        <v>186</v>
      </c>
      <c r="C93" s="80"/>
      <c r="D93" s="80"/>
      <c r="E93" s="80"/>
      <c r="F93" s="80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 s="81">
        <f>SUM(AH92+AH73+AH38+AH22)</f>
        <v>30</v>
      </c>
      <c r="AI93"/>
      <c r="AJ93"/>
      <c r="AK93"/>
      <c r="AL93"/>
      <c r="AM93"/>
      <c r="AN93"/>
      <c r="AO93" s="81">
        <f>SUM(AO92+AO73+AO38+AO22)</f>
        <v>30</v>
      </c>
      <c r="AP93"/>
      <c r="AQ93"/>
      <c r="AR93"/>
      <c r="AS93"/>
      <c r="AT93"/>
      <c r="AU93"/>
      <c r="AV93" s="81">
        <f>SUM(AV92+AV73+AV38+AV22)</f>
        <v>30</v>
      </c>
      <c r="AW93"/>
      <c r="AX93"/>
      <c r="AY93"/>
    </row>
    <row r="94" spans="1:52" ht="15.75" customHeight="1" x14ac:dyDescent="0.25">
      <c r="A94" s="43"/>
      <c r="B94" s="43" t="s">
        <v>187</v>
      </c>
      <c r="C94" s="80"/>
      <c r="D94" s="80"/>
      <c r="E94" s="80"/>
      <c r="F94" s="80"/>
      <c r="G94" s="115">
        <f>SUM(I22,G22,G38,H38,I38)</f>
        <v>366</v>
      </c>
      <c r="H94" s="115"/>
      <c r="I94" s="115"/>
      <c r="J94" s="115"/>
      <c r="K94" s="115"/>
      <c r="L94" s="115"/>
      <c r="M94" s="82"/>
      <c r="N94" s="115">
        <f>SUM(N22,P22,Q22,N38,O38,P38)</f>
        <v>405</v>
      </c>
      <c r="O94" s="115"/>
      <c r="P94" s="115"/>
      <c r="Q94" s="115"/>
      <c r="R94" s="115"/>
      <c r="S94" s="115"/>
      <c r="T94" s="82"/>
      <c r="U94" s="115">
        <f>SUM(W22,U38,V38,W38,U48,V48,U83)</f>
        <v>420</v>
      </c>
      <c r="V94" s="115"/>
      <c r="W94" s="115"/>
      <c r="X94" s="115"/>
      <c r="Y94" s="115"/>
      <c r="Z94" s="115"/>
      <c r="AA94" s="82"/>
      <c r="AB94" s="115">
        <f>SUM(AD22,AB38,AC38,AD38,AF38,AC48,AB92)</f>
        <v>435</v>
      </c>
      <c r="AC94" s="115"/>
      <c r="AD94" s="115"/>
      <c r="AE94" s="115"/>
      <c r="AF94" s="115"/>
      <c r="AG94" s="115"/>
      <c r="AH94" s="82"/>
      <c r="AI94" s="115">
        <f>SUM(AK22,AJ38,AM38,AJ48,AA97,AI92,AJ92)</f>
        <v>195</v>
      </c>
      <c r="AJ94" s="115"/>
      <c r="AK94" s="115"/>
      <c r="AL94" s="115"/>
      <c r="AM94" s="115"/>
      <c r="AN94" s="115"/>
      <c r="AO94" s="82"/>
      <c r="AP94" s="115">
        <f>SUM(AQ22,AT38,AQ48,AP92,AQ92)</f>
        <v>185</v>
      </c>
      <c r="AQ94" s="115"/>
      <c r="AR94" s="115"/>
      <c r="AS94" s="115"/>
      <c r="AT94" s="115"/>
      <c r="AU94" s="115"/>
      <c r="AV94" s="82"/>
      <c r="AW94" s="83">
        <f>SUM(AW83)+AW48+AW38+AW22</f>
        <v>2291</v>
      </c>
      <c r="AX94" s="83">
        <f>SUM(AX92)+AX73+AX38+AX22</f>
        <v>4576</v>
      </c>
      <c r="AY94" s="83">
        <f>SUM(AY92)+AY73+AT97+AY38+AY22</f>
        <v>180</v>
      </c>
      <c r="AZ94" s="12"/>
    </row>
    <row r="95" spans="1:52" ht="19.149999999999999" customHeight="1" x14ac:dyDescent="0.25">
      <c r="A95" s="84"/>
      <c r="B95" s="84"/>
      <c r="C95" s="85"/>
      <c r="D95" s="85"/>
      <c r="E95" s="85"/>
      <c r="F95" s="85"/>
      <c r="G95" s="116">
        <f>G94+N94</f>
        <v>771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>
        <f>U94+AB94</f>
        <v>855</v>
      </c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>
        <f>AI94+AP94</f>
        <v>380</v>
      </c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85"/>
      <c r="AX95" s="85"/>
      <c r="AY95" s="85"/>
    </row>
    <row r="96" spans="1:52" ht="30.6" customHeight="1" x14ac:dyDescent="0.25">
      <c r="A96" s="86"/>
      <c r="B96" s="117" t="s">
        <v>188</v>
      </c>
      <c r="C96" s="117"/>
      <c r="D96" s="87"/>
      <c r="E96" s="87"/>
      <c r="F96" s="87"/>
      <c r="G96" s="88"/>
      <c r="H96" s="87"/>
      <c r="I96" s="87"/>
      <c r="J96" s="87"/>
      <c r="K96" s="87"/>
      <c r="L96" s="87"/>
      <c r="M96" s="89"/>
      <c r="N96" s="90"/>
      <c r="O96" s="90"/>
      <c r="P96" s="90"/>
      <c r="Q96" s="90"/>
      <c r="R96" s="90"/>
      <c r="S96" s="90"/>
      <c r="T96" s="90"/>
      <c r="U96" s="90"/>
      <c r="V96" s="118"/>
      <c r="W96" s="118"/>
      <c r="X96" s="118"/>
      <c r="Y96" s="118"/>
      <c r="Z96" s="90"/>
      <c r="AA96"/>
      <c r="AB96"/>
      <c r="AC96"/>
      <c r="AD96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</row>
    <row r="97" spans="1:51" ht="24" customHeight="1" x14ac:dyDescent="0.25">
      <c r="A97"/>
      <c r="B97" s="88" t="s">
        <v>189</v>
      </c>
      <c r="C97" s="88"/>
      <c r="D97" s="88"/>
      <c r="E97" s="88"/>
      <c r="F97" s="88"/>
      <c r="G97" s="88"/>
      <c r="H97" s="88"/>
      <c r="I97" s="88"/>
      <c r="J97" s="88"/>
      <c r="K97" s="88"/>
      <c r="L97" s="87"/>
      <c r="M97" s="91"/>
    </row>
    <row r="98" spans="1:51" ht="14.45" customHeight="1" x14ac:dyDescent="0.25">
      <c r="A98"/>
      <c r="B98" s="88" t="s">
        <v>190</v>
      </c>
      <c r="C98" s="88"/>
      <c r="D98" s="88"/>
      <c r="E98" s="88"/>
      <c r="F98" s="88"/>
      <c r="G98" s="88"/>
      <c r="H98" s="88"/>
      <c r="I98" s="88"/>
      <c r="J98" s="88"/>
      <c r="K98" s="88"/>
      <c r="L98" s="87"/>
      <c r="M98" s="91"/>
    </row>
    <row r="99" spans="1:51" ht="14.45" customHeight="1" x14ac:dyDescent="0.25">
      <c r="A99"/>
      <c r="B99" s="88" t="s">
        <v>191</v>
      </c>
      <c r="C99" s="88"/>
      <c r="D99" s="88"/>
      <c r="E99" s="88"/>
      <c r="F99" s="88"/>
      <c r="G99"/>
      <c r="H99"/>
      <c r="I99"/>
      <c r="J99"/>
      <c r="K99"/>
    </row>
    <row r="100" spans="1:51" ht="14.45" customHeight="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51" ht="14.45" customHeight="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51" ht="14.45" customHeight="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51" x14ac:dyDescent="0.25">
      <c r="A103"/>
      <c r="B103"/>
    </row>
    <row r="104" spans="1:51" s="93" customFormat="1" x14ac:dyDescent="0.25">
      <c r="A104"/>
      <c r="B104"/>
      <c r="C104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</row>
    <row r="105" spans="1:51" x14ac:dyDescent="0.25">
      <c r="A105"/>
      <c r="B105"/>
      <c r="C105"/>
      <c r="D105"/>
    </row>
  </sheetData>
  <sheetProtection selectLockedCells="1" selectUnlockedCells="1"/>
  <mergeCells count="81">
    <mergeCell ref="G95:T95"/>
    <mergeCell ref="U95:AH95"/>
    <mergeCell ref="AI95:AV95"/>
    <mergeCell ref="B96:C96"/>
    <mergeCell ref="V96:Y96"/>
    <mergeCell ref="A48:C48"/>
    <mergeCell ref="A49:AY49"/>
    <mergeCell ref="AB94:AG94"/>
    <mergeCell ref="AI94:AN94"/>
    <mergeCell ref="AP94:AU94"/>
    <mergeCell ref="A65:C65"/>
    <mergeCell ref="A66:AV66"/>
    <mergeCell ref="A73:C73"/>
    <mergeCell ref="A74:AY74"/>
    <mergeCell ref="A75:AY75"/>
    <mergeCell ref="A83:C83"/>
    <mergeCell ref="A84:AV84"/>
    <mergeCell ref="A92:C92"/>
    <mergeCell ref="G94:L94"/>
    <mergeCell ref="N94:S94"/>
    <mergeCell ref="U94:Z94"/>
    <mergeCell ref="A23:AY23"/>
    <mergeCell ref="A38:C38"/>
    <mergeCell ref="A39:AY39"/>
    <mergeCell ref="A40:AY40"/>
    <mergeCell ref="A41:AV41"/>
    <mergeCell ref="A20:A21"/>
    <mergeCell ref="M20:M21"/>
    <mergeCell ref="T20:T21"/>
    <mergeCell ref="AX20:AX21"/>
    <mergeCell ref="A22:C22"/>
    <mergeCell ref="A11:AY11"/>
    <mergeCell ref="AC9:AF9"/>
    <mergeCell ref="AG9:AG10"/>
    <mergeCell ref="AH9:AH10"/>
    <mergeCell ref="AI9:AI10"/>
    <mergeCell ref="AO9:AO10"/>
    <mergeCell ref="AP9:AP10"/>
    <mergeCell ref="AQ9:AT9"/>
    <mergeCell ref="AU9:AU10"/>
    <mergeCell ref="AV9:AV10"/>
    <mergeCell ref="AJ9:AM9"/>
    <mergeCell ref="AN9:AN10"/>
    <mergeCell ref="T9:T10"/>
    <mergeCell ref="U9:U10"/>
    <mergeCell ref="V9:Y9"/>
    <mergeCell ref="Z9:Z10"/>
    <mergeCell ref="AA9:AA10"/>
    <mergeCell ref="AB9:AB10"/>
    <mergeCell ref="AI7:AV7"/>
    <mergeCell ref="AW7:AW10"/>
    <mergeCell ref="AX7:AX10"/>
    <mergeCell ref="AY7:AY10"/>
    <mergeCell ref="G8:M8"/>
    <mergeCell ref="N8:T8"/>
    <mergeCell ref="U8:AA8"/>
    <mergeCell ref="AB8:AH8"/>
    <mergeCell ref="AI8:AO8"/>
    <mergeCell ref="AP8:AV8"/>
    <mergeCell ref="H9:K9"/>
    <mergeCell ref="L9:L10"/>
    <mergeCell ref="M9:M10"/>
    <mergeCell ref="N9:N10"/>
    <mergeCell ref="O9:R9"/>
    <mergeCell ref="S9:S10"/>
    <mergeCell ref="U7:AH7"/>
    <mergeCell ref="D9:D10"/>
    <mergeCell ref="E9:E10"/>
    <mergeCell ref="F9:F10"/>
    <mergeCell ref="G9:G10"/>
    <mergeCell ref="A7:A10"/>
    <mergeCell ref="B7:B10"/>
    <mergeCell ref="C7:C10"/>
    <mergeCell ref="D7:F8"/>
    <mergeCell ref="G7:T7"/>
    <mergeCell ref="A1:AY1"/>
    <mergeCell ref="B2:AY2"/>
    <mergeCell ref="B3:AY3"/>
    <mergeCell ref="B4:AY4"/>
    <mergeCell ref="A6:F6"/>
    <mergeCell ref="G6:AY6"/>
  </mergeCells>
  <pageMargins left="0.19652777777777777" right="0.19652777777777777" top="0.73" bottom="0.19652777777777777" header="0.51180555555555551" footer="0.51180555555555551"/>
  <pageSetup paperSize="9" scale="46" firstPageNumber="0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2019-20Stacjonarne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Jan Hajduk</dc:creator>
  <cp:lastModifiedBy>Lenovo</cp:lastModifiedBy>
  <cp:lastPrinted>2019-09-23T12:34:37Z</cp:lastPrinted>
  <dcterms:created xsi:type="dcterms:W3CDTF">2019-09-23T12:21:29Z</dcterms:created>
  <dcterms:modified xsi:type="dcterms:W3CDTF">2020-10-23T08:15:24Z</dcterms:modified>
</cp:coreProperties>
</file>