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YR\"/>
    </mc:Choice>
  </mc:AlternateContent>
  <xr:revisionPtr revIDLastSave="0" documentId="8_{D707FC45-39AA-433B-9E03-E0839BC8B49B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Arkusz1" sheetId="3" r:id="rId1"/>
    <sheet name="Plan studiów I stopnia" sheetId="1" r:id="rId2"/>
    <sheet name="Plan studiów II stopnia" sheetId="2" r:id="rId3"/>
  </sheets>
  <definedNames>
    <definedName name="_xlnm.Print_Area" localSheetId="1">'Plan studiów I stopnia'!$A$1:$AG$116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86" i="1" l="1"/>
  <c r="AE58" i="1" l="1"/>
  <c r="AF58" i="1"/>
  <c r="AE106" i="1"/>
  <c r="AG106" i="1"/>
  <c r="AF106" i="1" s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AC107" i="1"/>
  <c r="AD107" i="1"/>
  <c r="AG13" i="1"/>
  <c r="AF13" i="1" s="1"/>
  <c r="AG12" i="1"/>
  <c r="AF12" i="1" s="1"/>
  <c r="AG14" i="1"/>
  <c r="AF14" i="1" s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88" i="1"/>
  <c r="AE57" i="1"/>
  <c r="AE59" i="1"/>
  <c r="AE63" i="1"/>
  <c r="AE60" i="1"/>
  <c r="AE61" i="1"/>
  <c r="AE62" i="1"/>
  <c r="AE82" i="1"/>
  <c r="AE78" i="1"/>
  <c r="AE84" i="1"/>
  <c r="AE85" i="1"/>
  <c r="AE56" i="1"/>
  <c r="AE22" i="1"/>
  <c r="AE23" i="1"/>
  <c r="AE24" i="1"/>
  <c r="AE25" i="1"/>
  <c r="AE26" i="1"/>
  <c r="AE27" i="1"/>
  <c r="AE28" i="1"/>
  <c r="AE29" i="1"/>
  <c r="AE31" i="1"/>
  <c r="AE32" i="1"/>
  <c r="AE33" i="1"/>
  <c r="AE34" i="1"/>
  <c r="AE35" i="1"/>
  <c r="AE36" i="1"/>
  <c r="AE37" i="1"/>
  <c r="AE38" i="1"/>
  <c r="AE39" i="1"/>
  <c r="AE41" i="1"/>
  <c r="AE42" i="1"/>
  <c r="AE43" i="1"/>
  <c r="AE44" i="1"/>
  <c r="AE45" i="1"/>
  <c r="AE47" i="1"/>
  <c r="AE48" i="1"/>
  <c r="AE49" i="1"/>
  <c r="AE50" i="1"/>
  <c r="AE51" i="1"/>
  <c r="AE52" i="1"/>
  <c r="AE21" i="1"/>
  <c r="AE18" i="1"/>
  <c r="AE16" i="1"/>
  <c r="AE17" i="1"/>
  <c r="AE15" i="1"/>
  <c r="AE14" i="1"/>
  <c r="AE13" i="1"/>
  <c r="AE12" i="1"/>
  <c r="AE11" i="1"/>
  <c r="AE10" i="1"/>
  <c r="AG89" i="1"/>
  <c r="AF89" i="1" s="1"/>
  <c r="AG90" i="1"/>
  <c r="AF90" i="1" s="1"/>
  <c r="AG91" i="1"/>
  <c r="AG92" i="1"/>
  <c r="AF92" i="1" s="1"/>
  <c r="AG93" i="1"/>
  <c r="AF93" i="1" s="1"/>
  <c r="AG94" i="1"/>
  <c r="AF94" i="1" s="1"/>
  <c r="AG95" i="1"/>
  <c r="AF95" i="1" s="1"/>
  <c r="AG96" i="1"/>
  <c r="AG97" i="1"/>
  <c r="AF97" i="1" s="1"/>
  <c r="AG98" i="1"/>
  <c r="AF98" i="1" s="1"/>
  <c r="AG99" i="1"/>
  <c r="AF99" i="1" s="1"/>
  <c r="AG100" i="1"/>
  <c r="AF100" i="1" s="1"/>
  <c r="AG101" i="1"/>
  <c r="AF101" i="1" s="1"/>
  <c r="AG102" i="1"/>
  <c r="AF102" i="1" s="1"/>
  <c r="AG103" i="1"/>
  <c r="AF103" i="1" s="1"/>
  <c r="AG104" i="1"/>
  <c r="AG105" i="1"/>
  <c r="AF105" i="1" s="1"/>
  <c r="AG88" i="1"/>
  <c r="AF88" i="1" s="1"/>
  <c r="AG82" i="1"/>
  <c r="AF82" i="1" s="1"/>
  <c r="AG84" i="1"/>
  <c r="AF84" i="1" s="1"/>
  <c r="AG85" i="1"/>
  <c r="AF85" i="1" s="1"/>
  <c r="AG60" i="1"/>
  <c r="AF60" i="1" s="1"/>
  <c r="AG62" i="1"/>
  <c r="AF62" i="1" s="1"/>
  <c r="AG79" i="1"/>
  <c r="AF79" i="1" s="1"/>
  <c r="AG70" i="1"/>
  <c r="AF70" i="1" s="1"/>
  <c r="AG71" i="1"/>
  <c r="AF71" i="1" s="1"/>
  <c r="AG76" i="1"/>
  <c r="AF76" i="1" s="1"/>
  <c r="AG80" i="1"/>
  <c r="AG57" i="1"/>
  <c r="AF57" i="1" s="1"/>
  <c r="AG63" i="1"/>
  <c r="AF63" i="1" s="1"/>
  <c r="AG56" i="1"/>
  <c r="AF56" i="1" s="1"/>
  <c r="AG51" i="1"/>
  <c r="AF51" i="1" s="1"/>
  <c r="AG52" i="1"/>
  <c r="AF52" i="1" s="1"/>
  <c r="AG41" i="1"/>
  <c r="AF41" i="1" s="1"/>
  <c r="AG42" i="1"/>
  <c r="AF42" i="1" s="1"/>
  <c r="AG43" i="1"/>
  <c r="AF43" i="1" s="1"/>
  <c r="AG44" i="1"/>
  <c r="AF44" i="1" s="1"/>
  <c r="AG45" i="1"/>
  <c r="AF45" i="1" s="1"/>
  <c r="AG47" i="1"/>
  <c r="AF47" i="1" s="1"/>
  <c r="AG48" i="1"/>
  <c r="AF48" i="1" s="1"/>
  <c r="AG49" i="1"/>
  <c r="AF49" i="1" s="1"/>
  <c r="AG50" i="1"/>
  <c r="AF50" i="1" s="1"/>
  <c r="AF23" i="1"/>
  <c r="AF24" i="1"/>
  <c r="AF25" i="1"/>
  <c r="AG26" i="1"/>
  <c r="AF26" i="1" s="1"/>
  <c r="AG28" i="1"/>
  <c r="AF28" i="1" s="1"/>
  <c r="AG29" i="1"/>
  <c r="AF29" i="1" s="1"/>
  <c r="AG31" i="1"/>
  <c r="AF31" i="1" s="1"/>
  <c r="AG32" i="1"/>
  <c r="AF32" i="1" s="1"/>
  <c r="AG33" i="1"/>
  <c r="AF33" i="1" s="1"/>
  <c r="AG34" i="1"/>
  <c r="AF34" i="1" s="1"/>
  <c r="AG35" i="1"/>
  <c r="AF35" i="1" s="1"/>
  <c r="AF36" i="1"/>
  <c r="AG37" i="1"/>
  <c r="AF37" i="1" s="1"/>
  <c r="AG38" i="1"/>
  <c r="AF38" i="1" s="1"/>
  <c r="AG39" i="1"/>
  <c r="AF39" i="1" s="1"/>
  <c r="AF22" i="1"/>
  <c r="AG21" i="1"/>
  <c r="AG18" i="1"/>
  <c r="AF18" i="1" s="1"/>
  <c r="AG16" i="1"/>
  <c r="AF16" i="1" s="1"/>
  <c r="AG17" i="1"/>
  <c r="AF17" i="1" s="1"/>
  <c r="AG15" i="1"/>
  <c r="AF15" i="1" s="1"/>
  <c r="AG10" i="1"/>
  <c r="AF10" i="1" s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AA86" i="1"/>
  <c r="AB86" i="1"/>
  <c r="AC86" i="1"/>
  <c r="G86" i="1"/>
  <c r="AF11" i="1"/>
  <c r="AF21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G53" i="1"/>
  <c r="AF59" i="1"/>
  <c r="AF61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Y41" i="2"/>
  <c r="Y42" i="2"/>
  <c r="Y43" i="2"/>
  <c r="Y44" i="2"/>
  <c r="Y45" i="2"/>
  <c r="Y46" i="2"/>
  <c r="Y40" i="2"/>
  <c r="W41" i="2"/>
  <c r="W42" i="2"/>
  <c r="W43" i="2"/>
  <c r="W44" i="2"/>
  <c r="W45" i="2"/>
  <c r="W46" i="2"/>
  <c r="W40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G47" i="2"/>
  <c r="Y31" i="2"/>
  <c r="Y32" i="2"/>
  <c r="Y33" i="2"/>
  <c r="Y34" i="2"/>
  <c r="Y35" i="2"/>
  <c r="Y36" i="2"/>
  <c r="Y37" i="2"/>
  <c r="Y30" i="2"/>
  <c r="W31" i="2"/>
  <c r="W32" i="2"/>
  <c r="W33" i="2"/>
  <c r="W34" i="2"/>
  <c r="W35" i="2"/>
  <c r="W36" i="2"/>
  <c r="W37" i="2"/>
  <c r="W30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G38" i="2"/>
  <c r="Y27" i="2"/>
  <c r="Y26" i="2"/>
  <c r="Y25" i="2"/>
  <c r="W26" i="2"/>
  <c r="W27" i="2"/>
  <c r="W28" i="2" s="1"/>
  <c r="W25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G28" i="2"/>
  <c r="Y16" i="2"/>
  <c r="Y17" i="2"/>
  <c r="Y18" i="2"/>
  <c r="Y19" i="2"/>
  <c r="Y20" i="2"/>
  <c r="Y21" i="2"/>
  <c r="Y22" i="2"/>
  <c r="Y15" i="2"/>
  <c r="W16" i="2"/>
  <c r="W17" i="2"/>
  <c r="W18" i="2"/>
  <c r="W19" i="2"/>
  <c r="W20" i="2"/>
  <c r="W21" i="2"/>
  <c r="W22" i="2"/>
  <c r="W15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G23" i="2"/>
  <c r="H13" i="2"/>
  <c r="I13" i="2"/>
  <c r="I48" i="2" s="1"/>
  <c r="J13" i="2"/>
  <c r="K13" i="2"/>
  <c r="L13" i="2"/>
  <c r="M13" i="2"/>
  <c r="M48" i="2" s="1"/>
  <c r="N13" i="2"/>
  <c r="O13" i="2"/>
  <c r="P13" i="2"/>
  <c r="Q13" i="2"/>
  <c r="Q48" i="2" s="1"/>
  <c r="R13" i="2"/>
  <c r="S13" i="2"/>
  <c r="T13" i="2"/>
  <c r="U13" i="2"/>
  <c r="U48" i="2" s="1"/>
  <c r="V13" i="2"/>
  <c r="G13" i="2"/>
  <c r="Y13" i="2"/>
  <c r="W13" i="2"/>
  <c r="O48" i="2"/>
  <c r="K48" i="2" l="1"/>
  <c r="G48" i="2"/>
  <c r="S48" i="2"/>
  <c r="W47" i="2"/>
  <c r="L48" i="2"/>
  <c r="Y28" i="2"/>
  <c r="V48" i="2"/>
  <c r="R48" i="2"/>
  <c r="N48" i="2"/>
  <c r="J48" i="2"/>
  <c r="T48" i="2"/>
  <c r="P48" i="2"/>
  <c r="H48" i="2"/>
  <c r="W23" i="2"/>
  <c r="Y23" i="2"/>
  <c r="W38" i="2"/>
  <c r="Y38" i="2"/>
  <c r="Y47" i="2"/>
  <c r="J111" i="1"/>
  <c r="Z111" i="1"/>
  <c r="V111" i="1"/>
  <c r="N111" i="1"/>
  <c r="AD111" i="1"/>
  <c r="R111" i="1"/>
  <c r="AA110" i="1"/>
  <c r="AB111" i="1"/>
  <c r="T111" i="1"/>
  <c r="L111" i="1"/>
  <c r="U110" i="1"/>
  <c r="R110" i="1"/>
  <c r="P110" i="1"/>
  <c r="H110" i="1"/>
  <c r="X110" i="1"/>
  <c r="AC111" i="1"/>
  <c r="Q111" i="1"/>
  <c r="I111" i="1"/>
  <c r="AC110" i="1"/>
  <c r="Q110" i="1"/>
  <c r="M110" i="1"/>
  <c r="I110" i="1"/>
  <c r="AE19" i="1"/>
  <c r="U111" i="1"/>
  <c r="M111" i="1"/>
  <c r="L110" i="1"/>
  <c r="G110" i="1"/>
  <c r="AG19" i="1"/>
  <c r="AG53" i="1"/>
  <c r="S111" i="1"/>
  <c r="W110" i="1"/>
  <c r="O110" i="1"/>
  <c r="AF53" i="1"/>
  <c r="G111" i="1"/>
  <c r="AB110" i="1"/>
  <c r="AE86" i="1"/>
  <c r="AE107" i="1"/>
  <c r="AF19" i="1"/>
  <c r="T110" i="1"/>
  <c r="AA111" i="1"/>
  <c r="S110" i="1"/>
  <c r="K110" i="1"/>
  <c r="Y110" i="1"/>
  <c r="AD110" i="1"/>
  <c r="Z110" i="1"/>
  <c r="V110" i="1"/>
  <c r="N110" i="1"/>
  <c r="J110" i="1"/>
  <c r="AF86" i="1"/>
  <c r="AG107" i="1"/>
  <c r="AE53" i="1"/>
  <c r="Y111" i="1"/>
  <c r="O111" i="1"/>
  <c r="H111" i="1"/>
  <c r="P111" i="1"/>
  <c r="X111" i="1"/>
  <c r="AG86" i="1"/>
  <c r="K111" i="1"/>
  <c r="W111" i="1"/>
  <c r="AF91" i="1"/>
  <c r="AF107" i="1" s="1"/>
  <c r="Y48" i="2" l="1"/>
  <c r="W48" i="2"/>
  <c r="AG111" i="1"/>
  <c r="AG110" i="1"/>
  <c r="AF111" i="1"/>
  <c r="AE110" i="1"/>
  <c r="AF110" i="1"/>
  <c r="AE111" i="1"/>
</calcChain>
</file>

<file path=xl/sharedStrings.xml><?xml version="1.0" encoding="utf-8"?>
<sst xmlns="http://schemas.openxmlformats.org/spreadsheetml/2006/main" count="383" uniqueCount="247">
  <si>
    <t>Lp.</t>
  </si>
  <si>
    <t>kod</t>
  </si>
  <si>
    <t>E</t>
  </si>
  <si>
    <t>Rozkład godzin</t>
  </si>
  <si>
    <t>Przedmiot</t>
  </si>
  <si>
    <t>I rok</t>
  </si>
  <si>
    <t>II rok</t>
  </si>
  <si>
    <t>III rok</t>
  </si>
  <si>
    <t>Razem godz.</t>
  </si>
  <si>
    <t>Razem ECTS</t>
  </si>
  <si>
    <t>ECTS</t>
  </si>
  <si>
    <t>forma zal. po semestrze *</t>
  </si>
  <si>
    <t>razem</t>
  </si>
  <si>
    <t>razem :</t>
  </si>
  <si>
    <t>1 semestr</t>
  </si>
  <si>
    <t>2 semestr</t>
  </si>
  <si>
    <t>3 semestr</t>
  </si>
  <si>
    <t>4 semestr</t>
  </si>
  <si>
    <t>5 semestr</t>
  </si>
  <si>
    <t>6 semestr</t>
  </si>
  <si>
    <t>Z</t>
  </si>
  <si>
    <t>ZO</t>
  </si>
  <si>
    <t xml:space="preserve">Wydział: </t>
  </si>
  <si>
    <t>Kierunek:</t>
  </si>
  <si>
    <t>MODUŁ OGÓLNOUCZELNIANY</t>
  </si>
  <si>
    <t>MODUŁ PODSTAWOWY/KIERUNKOWY</t>
  </si>
  <si>
    <t>MODUŁ DYPLOMOWY</t>
  </si>
  <si>
    <t>MODUŁ SPECJALNOŚCIOWY</t>
  </si>
  <si>
    <t>MODUŁ FAKULATYWNY</t>
  </si>
  <si>
    <t>Rodzaj zajęć:</t>
  </si>
  <si>
    <t>I</t>
  </si>
  <si>
    <t>W/WS</t>
  </si>
  <si>
    <t>II</t>
  </si>
  <si>
    <t>III</t>
  </si>
  <si>
    <t>PW/PE/KZ</t>
  </si>
  <si>
    <t>C/K/L/P/PZ/S</t>
  </si>
  <si>
    <t>Moduły razem</t>
  </si>
  <si>
    <t>PLAN STUDIÓW STACJONARNYCH/NIESTACJONARNYCH DRUGIEGO STOPNIA</t>
  </si>
  <si>
    <t>Całkowity nakład pracy studenta</t>
  </si>
  <si>
    <t>HLP/romantyzm</t>
  </si>
  <si>
    <t>HLP/ pozytywizm/MP</t>
  </si>
  <si>
    <t>HLP/międzywojnie</t>
  </si>
  <si>
    <t>Polska literatura współczesna</t>
  </si>
  <si>
    <t xml:space="preserve">Teoria literatury </t>
  </si>
  <si>
    <t xml:space="preserve">Literatura powszechna </t>
  </si>
  <si>
    <t>HLP/staropolska/oświecenie</t>
  </si>
  <si>
    <t>Literatura popularna</t>
  </si>
  <si>
    <t>Literatura dla dzieci i młodzieży</t>
  </si>
  <si>
    <t>Analiza utworu literackiego</t>
  </si>
  <si>
    <t xml:space="preserve">Nauki pomocnicze filologii polskiej </t>
  </si>
  <si>
    <t>Wiedza o kulturze</t>
  </si>
  <si>
    <t>Wiedza o sztuce</t>
  </si>
  <si>
    <t>Wiedza o filmie</t>
  </si>
  <si>
    <t xml:space="preserve">Język łaciński </t>
  </si>
  <si>
    <t>Gramatyka opisowa języka polskiego</t>
  </si>
  <si>
    <t>Dialektologia</t>
  </si>
  <si>
    <t>Praktyczna stylistyka</t>
  </si>
  <si>
    <t>Książka artystyczna</t>
  </si>
  <si>
    <t xml:space="preserve"> </t>
  </si>
  <si>
    <t>Gramatyka historyczna języka polskiego</t>
  </si>
  <si>
    <t>Wiedza o teatrze</t>
  </si>
  <si>
    <t>Seminarium licencjackie</t>
  </si>
  <si>
    <t>Emisja głosu</t>
  </si>
  <si>
    <t>1,2,3</t>
  </si>
  <si>
    <t>Prawo autorskie, prasowe i wydawnicze</t>
  </si>
  <si>
    <t>Wykład kulturoznawczy</t>
  </si>
  <si>
    <t>Analiza tekstu kultury</t>
  </si>
  <si>
    <t>3,4,5,6</t>
  </si>
  <si>
    <t xml:space="preserve">Wykład monograficzny </t>
  </si>
  <si>
    <t>Kognitywizm</t>
  </si>
  <si>
    <t>Dydaktyka ogólna</t>
  </si>
  <si>
    <t>Psychologia ogólna</t>
  </si>
  <si>
    <t>Pedeutologia</t>
  </si>
  <si>
    <t>2,4,6</t>
  </si>
  <si>
    <t xml:space="preserve">Rodzaj zajęć: grupa I (W-wykład, WS-wykład specjalistyczny) grupa II (C-ćwiczenia, K-konwersatorium, L-laboratorium, P-praktyki, S-seminarium, W-warsztaty) grupa III (PW-projekt własny, E-e-learning)  </t>
  </si>
  <si>
    <t>1. PRZEDMIOTY KSZTAŁCENIA OGÓLNEGO</t>
  </si>
  <si>
    <t>Język obcy</t>
  </si>
  <si>
    <t>Techniki informacyjno-komunikacyjne</t>
  </si>
  <si>
    <t>Ochrona własności przemysłowej i prawa autorskiego</t>
  </si>
  <si>
    <t>forma zal. po semestrze</t>
  </si>
  <si>
    <t>3. PRZEDMIOTY DO WYBORU</t>
  </si>
  <si>
    <t>Podstawy tekstologii i edytorstwa naukowego</t>
  </si>
  <si>
    <t>Komputerowa redakcja tekstu (skład i łamanie)</t>
  </si>
  <si>
    <t>Adiustacja i korekta</t>
  </si>
  <si>
    <t xml:space="preserve">Projektowanie graficzne </t>
  </si>
  <si>
    <t>Współczesne teorie edytorstwa</t>
  </si>
  <si>
    <t>Zarys historii polskiego edytorstwa naukowego</t>
  </si>
  <si>
    <t>Współczesny rynek wydawniczy</t>
  </si>
  <si>
    <t>Publikacje elektroniczne i warsztat multimedialny</t>
  </si>
  <si>
    <t>Projektowanie stron internetowych</t>
  </si>
  <si>
    <t>Warsztaty introligatorskie</t>
  </si>
  <si>
    <t>Oprawa i naprawa książek</t>
  </si>
  <si>
    <t>Elementy biblioterapii</t>
  </si>
  <si>
    <t>2,3,4,5</t>
  </si>
  <si>
    <t>PRZEDMIOTY PODSTAWOWE I KIERUNKOWE</t>
  </si>
  <si>
    <t>0232.1.FILPL1.A2.TIK</t>
  </si>
  <si>
    <t>0232.1.FILPL1.A3.OWPP</t>
  </si>
  <si>
    <t>0232.1.FILPL1.A4.PZEC</t>
  </si>
  <si>
    <t>0232.1.FILPL1.A5.MWPU</t>
  </si>
  <si>
    <t>0232.1.FILPL1.A7.ADF</t>
  </si>
  <si>
    <t>0232.1.FILPL1.A6.KP</t>
  </si>
  <si>
    <t>0232.1.FILPL1.B/C9.HLPSO</t>
  </si>
  <si>
    <t>0232.1.FILPL1.B/C10.HLPR</t>
  </si>
  <si>
    <t>0232.1.FILPL1.B/C11.HLPPMP</t>
  </si>
  <si>
    <t>0232.1.FILPL1.B/C12.HLPMW</t>
  </si>
  <si>
    <t>0232.1.FILPL1.B/C13.PLW</t>
  </si>
  <si>
    <t>0232.1.FILPL1.B/C14.TL</t>
  </si>
  <si>
    <t>0232.1.FILPL1.B/C19.AUL</t>
  </si>
  <si>
    <t>0232.1.FILPL1.B/C20.NPFP</t>
  </si>
  <si>
    <t>0232.1.FILPL1.B/C21.WOK</t>
  </si>
  <si>
    <t>0232.1.FILPL1.B/C22.WOT</t>
  </si>
  <si>
    <t>0232.1.FILPL1.B/C23.WOF</t>
  </si>
  <si>
    <t>0232.1.FILPL1.B/C24.WOS</t>
  </si>
  <si>
    <t>0232.1.FILPL1.B/C25.JŁ</t>
  </si>
  <si>
    <t>0232.1.FILPL1.B/C26.GOJP</t>
  </si>
  <si>
    <t>0232.1.FILPL1.B/C27.GHJP</t>
  </si>
  <si>
    <t>Edycja tekstów rękopiśmiennych</t>
  </si>
  <si>
    <t xml:space="preserve">Podstawy grafiki wektorowej </t>
  </si>
  <si>
    <t>4,5</t>
  </si>
  <si>
    <t>4.5,6</t>
  </si>
  <si>
    <t>Praktyka zawodowa  (w wydawnictwie lub redakcji)</t>
  </si>
  <si>
    <t>0231.1.FILPL1.A1.JO</t>
  </si>
  <si>
    <t xml:space="preserve">Psychologia rozwojowa </t>
  </si>
  <si>
    <t>Psychologia społeczno-wychowawcza</t>
  </si>
  <si>
    <t>Podstawy prawne i organizacyjne systemu oświaty</t>
  </si>
  <si>
    <t>Podstawy pracy wychowawczej, opiekuńczej i profilaktycznej nauczyciela</t>
  </si>
  <si>
    <t>Doradztwo edukacyjno-zawodowe</t>
  </si>
  <si>
    <t>Praktyka  zawodowa psychologiczno- pedagogiczna ciągła (szkoła podstawowa)</t>
  </si>
  <si>
    <t>Język w procesie kształcenia</t>
  </si>
  <si>
    <t>Dydaktyka języka polskiego(szkoła podstawowa)</t>
  </si>
  <si>
    <t>blok nienauczycielski: redakcyjno-wydawniczy</t>
  </si>
  <si>
    <t>Nauka czytania w kontekście zaburzeń komunikacji</t>
  </si>
  <si>
    <t xml:space="preserve">Warsztat pracy polonisty </t>
  </si>
  <si>
    <t>Trudności w procesie czytania i pisania z metodyką postępowania terapeutycznego na języku polskim</t>
  </si>
  <si>
    <t>Informatyka dla filologów</t>
  </si>
  <si>
    <t>Podstawy komunikacji alternatywnej i wspomagającej (AAC)</t>
  </si>
  <si>
    <t>Adaptacje filmowe literatury polskiej/Adaptacje filmowe literatury powszechnej**</t>
  </si>
  <si>
    <t>**Przedmioty humanistyczne/społeczne (do wyboru w określonym semestrze)</t>
  </si>
  <si>
    <t>Kreatywne pisanie w kontekście procesu komunikowania</t>
  </si>
  <si>
    <t>E-publikacje/edycja publikacji elektronicznych w e-books</t>
  </si>
  <si>
    <t xml:space="preserve">Dysleksja </t>
  </si>
  <si>
    <t>BLOK NIENAUCZYCIELSKI: REDAKCYJNO-WYDAWNICZY</t>
  </si>
  <si>
    <t xml:space="preserve">blok: filologia polska nauczycielska </t>
  </si>
  <si>
    <t>BLOK: FILOLOGIA POLSKA NAUCZYCIELSKA</t>
  </si>
  <si>
    <t>1. Studenta obowiązują zajęcia z wychowania fizycznego w wymiarze 60 godzin łącznie (II i III semestr; przedmiot kończy się zaliczeniem z oceną). 2. Studenta obowiązuje szkolenie dotyczące BHP w wymiarze 4 godzin na I semestrze. 3. Studenta obowiązuje szkolenie biblioteczne w wymiarze 2 godzin w I semestrze. 4. Studenci, którzy realizują ścieżkę nauczycielską, obowiązkowo odbywają szkolenie z pierwszej pomocy przedmedycznej.  5. Przedmiot: język polski (lektorat) ma przypisane 4 ECTS i przeznaczony jest dla studentów obcokrajowców.</t>
  </si>
  <si>
    <t>Pogranicza literatury</t>
  </si>
  <si>
    <t>Wstęp do językoznawstwa</t>
  </si>
  <si>
    <t>Redakcja językowa tekstu</t>
  </si>
  <si>
    <t>0232.1.FILPL1.B/C15.LPOP</t>
  </si>
  <si>
    <t>0232.1.FILPL1.B/C16.LDM</t>
  </si>
  <si>
    <t>0232.1.FILPL1.B/C17.LPOW</t>
  </si>
  <si>
    <t>0232.1.FILPL1.B/C18.PL</t>
  </si>
  <si>
    <t>1,2,3,4, 5, 6</t>
  </si>
  <si>
    <t>3, 4</t>
  </si>
  <si>
    <t>Kultura języka</t>
  </si>
  <si>
    <t>Formy wypowiedzi w  praktyce językowej</t>
  </si>
  <si>
    <t>Diagnoza nauczycielska i praca z uczniem ze SPE</t>
  </si>
  <si>
    <t>Historycznojęzykowa analiza tekstów literackich</t>
  </si>
  <si>
    <t>0232.1.FILPL.1.B/C28.HATK</t>
  </si>
  <si>
    <t>Komunikacja językowa</t>
  </si>
  <si>
    <t>0232.1.FILPL1.A8.HF/ 0232.1.FILPL1.A8.HP</t>
  </si>
  <si>
    <t>0232.1.FILPL1.B/C29.WDJ</t>
  </si>
  <si>
    <t>0232.1.FILPL1.B/C30.DIA</t>
  </si>
  <si>
    <t>0232.1.FILPL1.B/C31.KJ</t>
  </si>
  <si>
    <t>0232.1.FILPL1.B/C32.PS</t>
  </si>
  <si>
    <t>0232.1.FILPL1.B/C34.FWWPJ</t>
  </si>
  <si>
    <t>0232.1.FILPL1.B/C35.WM</t>
  </si>
  <si>
    <t>0232.1.FILPL1.B/C36.KG</t>
  </si>
  <si>
    <t>0232.1.FILPL1.B/C37.WK</t>
  </si>
  <si>
    <t>0232.1.FILPL1.B/C38.ATK</t>
  </si>
  <si>
    <t>0232.1.FILPL1.B/C39.KO</t>
  </si>
  <si>
    <t>0232.1.FILPL1.E40.SLIC</t>
  </si>
  <si>
    <t>0232.1.FILPL1.D41.ZKIM</t>
  </si>
  <si>
    <t>0232.1.FILPL1.D42.RMDZ</t>
  </si>
  <si>
    <t>0232.1.FILPL1.D43.GRM</t>
  </si>
  <si>
    <t>0232.1.FILPL1.D44.NCWKZK</t>
  </si>
  <si>
    <t>0232.1.FILPL1.D45.PWD</t>
  </si>
  <si>
    <t>0232.1.FILPL1.D47.INFL</t>
  </si>
  <si>
    <t>0232.1.FILPL1.D48.MPSPE</t>
  </si>
  <si>
    <t>0232.1.FILPL1.D49.PND</t>
  </si>
  <si>
    <t>0232.1.FILPL1.D51.PKAW</t>
  </si>
  <si>
    <t>0232.1.FILPL1.D53.ELBT</t>
  </si>
  <si>
    <t>0232.1.FILPL1.D54.DYSL</t>
  </si>
  <si>
    <t>0232.1.FILPL1.D55.PSOG</t>
  </si>
  <si>
    <t>0232.1.FILPL1.D56.PSROZ</t>
  </si>
  <si>
    <t>0232.1.FILPL1.D57.PSW</t>
  </si>
  <si>
    <t>0232.1.FILPL1.D58.PPOSO</t>
  </si>
  <si>
    <t>0232.1.FILPL1.D59.PPWOPN</t>
  </si>
  <si>
    <t>0232.1.FILPL1.D60.DNPUSPE</t>
  </si>
  <si>
    <t>0232.1.FILPL1.D61.PEDEU</t>
  </si>
  <si>
    <t>0232.1.FILPL1.D62.DEZ</t>
  </si>
  <si>
    <t>0232.1.FILPL1.D63.PRZPP</t>
  </si>
  <si>
    <t>0232.1.FILPL1.D64.DYDOG</t>
  </si>
  <si>
    <t>0232.1.FILPL1.D65.EG</t>
  </si>
  <si>
    <t>0232.1.FILPL1.D66.JPK</t>
  </si>
  <si>
    <t>0232.1.FILPL1.D67.DJP</t>
  </si>
  <si>
    <t>0232.1.FILPL1.D68.TWPCP</t>
  </si>
  <si>
    <t>0232.1.FILPL1.D69.PMJPŚ</t>
  </si>
  <si>
    <t>0232.1.FILPL1.D70.PMJPC</t>
  </si>
  <si>
    <t>0232.1.FILPL1.D71.ETR</t>
  </si>
  <si>
    <t>0232.1.FILPL1.D72.PTEN</t>
  </si>
  <si>
    <t>0232.1.FILPL1.D73.ZHPEN</t>
  </si>
  <si>
    <t>0232.1.FILPL1.D74.WTE</t>
  </si>
  <si>
    <t>0232.1.FILPL1.D75.ADIK</t>
  </si>
  <si>
    <t>0232.1.FILPL1.D76.KRT</t>
  </si>
  <si>
    <t>0232.1.FILPL1.D77.PGRAF</t>
  </si>
  <si>
    <t>0232.1.FILPL1.D78.PEW</t>
  </si>
  <si>
    <t>0232.1.FILPL1.D79.PGWEKT</t>
  </si>
  <si>
    <t>0232.1.FILPL1.D80.PSI</t>
  </si>
  <si>
    <t>0232.1.FILPL1.D81.EPUB</t>
  </si>
  <si>
    <t>0232.1.FILPL1.D82.KA</t>
  </si>
  <si>
    <t>0232.1.FILPL1.D83.PAPIW</t>
  </si>
  <si>
    <t>0232.1.FILPL1.D84.WRW</t>
  </si>
  <si>
    <t>0232.1.FILPL1.D85.RJT</t>
  </si>
  <si>
    <t>0232.1.FILPL1.D86.ZKRID</t>
  </si>
  <si>
    <t>0232.1.FILPL1.D87.WINTR</t>
  </si>
  <si>
    <t>0232.1.FILPL1.D88.OINK</t>
  </si>
  <si>
    <t>0232.1.FILPL1.D89.PRKT</t>
  </si>
  <si>
    <t>0232.1.FILPL1.D50.SOPT</t>
  </si>
  <si>
    <t>0232.1.FILPL1.D52.A</t>
  </si>
  <si>
    <t>0232.1.FILPL1.D46.WPP</t>
  </si>
  <si>
    <t>Historia filozofii/ Historia Polski**</t>
  </si>
  <si>
    <t>*Przedmiot wsparcia w procesie uczenia się  - jeden do wyboru</t>
  </si>
  <si>
    <t xml:space="preserve">Przedsiębiorczość </t>
  </si>
  <si>
    <t xml:space="preserve">Rozwój mowy dziecka </t>
  </si>
  <si>
    <t xml:space="preserve">Grafomotoryka i grafoterapia </t>
  </si>
  <si>
    <t xml:space="preserve">Psychopatologia wieku dziecięcego z elementami neurologii </t>
  </si>
  <si>
    <t xml:space="preserve">Metody pracy z uczniem ze specjalnymi potrzebami komunikacyjnymi </t>
  </si>
  <si>
    <t xml:space="preserve">Podstawy neurodydaktyki </t>
  </si>
  <si>
    <t xml:space="preserve">Arteterapia </t>
  </si>
  <si>
    <t xml:space="preserve">Zabytki książki rękopiśmiennej i drukowanej </t>
  </si>
  <si>
    <t>10 (E)</t>
  </si>
  <si>
    <t>Metody wspierające proces uczenia się */ Metody radzenia sobie ze stresem*</t>
  </si>
  <si>
    <t>Konwersatorium obcojęzyczne</t>
  </si>
  <si>
    <r>
      <t>Zaburzenia komunikacji i mowy</t>
    </r>
    <r>
      <rPr>
        <i/>
        <strike/>
        <sz val="11"/>
        <rFont val="Calibri"/>
        <family val="2"/>
        <charset val="238"/>
      </rPr>
      <t xml:space="preserve"> </t>
    </r>
  </si>
  <si>
    <t xml:space="preserve">Struktura i organizacja procesu diagnostyczno-terapeutycznego </t>
  </si>
  <si>
    <r>
      <t xml:space="preserve">5 </t>
    </r>
    <r>
      <rPr>
        <sz val="10"/>
        <rFont val="Calibri"/>
        <family val="2"/>
        <charset val="238"/>
      </rPr>
      <t>(PW)</t>
    </r>
  </si>
  <si>
    <r>
      <t xml:space="preserve">5 </t>
    </r>
    <r>
      <rPr>
        <sz val="10"/>
        <rFont val="Calibri"/>
        <family val="2"/>
        <charset val="238"/>
      </rPr>
      <t xml:space="preserve">(PW)  </t>
    </r>
  </si>
  <si>
    <r>
      <t xml:space="preserve">10 </t>
    </r>
    <r>
      <rPr>
        <sz val="10"/>
        <rFont val="Calibri"/>
        <family val="2"/>
        <charset val="238"/>
      </rPr>
      <t>(PW)</t>
    </r>
  </si>
  <si>
    <r>
      <t>5</t>
    </r>
    <r>
      <rPr>
        <sz val="10"/>
        <rFont val="Calibri"/>
        <family val="2"/>
        <charset val="238"/>
      </rPr>
      <t xml:space="preserve"> (PW)</t>
    </r>
  </si>
  <si>
    <r>
      <t xml:space="preserve">5 </t>
    </r>
    <r>
      <rPr>
        <sz val="10"/>
        <rFont val="Calibri"/>
        <family val="2"/>
        <charset val="238"/>
      </rPr>
      <t xml:space="preserve">(PW) </t>
    </r>
  </si>
  <si>
    <t>Praktyka zawodowa dydaktyczna z języka polskiego w szkole podstawowej (ciągła)</t>
  </si>
  <si>
    <t>Praktyka zawodowa dydaktyczna z języka polskiego w szkole podstawowej (śródroczna)</t>
  </si>
  <si>
    <t>0232.1.FILPL1.B/C33.KJ</t>
  </si>
  <si>
    <t>HARMONOGRAM REALIZACJI PROGRAMU STUDIÓW STACJONARNYCH PIERWSZEGO STOPNIA</t>
  </si>
  <si>
    <r>
      <rPr>
        <b/>
        <sz val="18"/>
        <rFont val="Times New Roman"/>
        <family val="1"/>
        <charset val="238"/>
      </rPr>
      <t xml:space="preserve">Kierunek: FILOLOGIA POLSKA             </t>
    </r>
    <r>
      <rPr>
        <b/>
        <sz val="18"/>
        <rFont val="Calibri"/>
        <family val="2"/>
        <charset val="238"/>
      </rPr>
      <t xml:space="preserve">                                                                                                               </t>
    </r>
    <r>
      <rPr>
        <b/>
        <sz val="18"/>
        <rFont val="Calibri"/>
        <family val="2"/>
        <charset val="238"/>
      </rPr>
      <t xml:space="preserve">                                                     </t>
    </r>
  </si>
  <si>
    <t xml:space="preserve"> cvb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</si>
</sst>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i/>
      <sz val="11"/>
      <name val="Calibri"/>
      <family val="2"/>
      <charset val="238"/>
    </font>
    <font>
      <i/>
      <sz val="11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8"/>
      <name val="Calibri"/>
      <family val="2"/>
      <charset val="238"/>
    </font>
    <font>
      <b/>
      <sz val="11"/>
      <color indexed="10"/>
      <name val="Calibri"/>
      <family val="2"/>
      <charset val="238"/>
    </font>
    <font>
      <i/>
      <strike/>
      <sz val="11"/>
      <name val="Calibri"/>
      <family val="2"/>
      <charset val="238"/>
    </font>
    <font>
      <sz val="10"/>
      <name val="Calibri"/>
      <family val="2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8"/>
      <name val="Calibri"/>
      <family val="2"/>
      <charset val="238"/>
    </font>
    <font>
      <b/>
      <sz val="18"/>
      <name val="Times New Roman"/>
      <family val="1"/>
      <charset val="238"/>
    </font>
    <font>
      <b/>
      <sz val="24"/>
      <name val="Times New Roman"/>
      <family val="1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0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right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right" vertical="center" wrapText="1"/>
    </xf>
    <xf numFmtId="0" fontId="0" fillId="0" borderId="3" xfId="0" applyBorder="1" applyAlignment="1">
      <alignment horizontal="right" vertical="center"/>
    </xf>
    <xf numFmtId="0" fontId="0" fillId="0" borderId="3" xfId="0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8" fillId="7" borderId="0" xfId="0" applyFont="1" applyFill="1" applyAlignment="1">
      <alignment horizontal="center" vertical="center" wrapText="1"/>
    </xf>
    <xf numFmtId="0" fontId="8" fillId="8" borderId="0" xfId="0" applyFont="1" applyFill="1" applyAlignment="1">
      <alignment horizontal="center" vertical="center" wrapText="1"/>
    </xf>
    <xf numFmtId="0" fontId="8" fillId="9" borderId="0" xfId="0" applyFont="1" applyFill="1" applyAlignment="1">
      <alignment horizontal="center" vertical="center" wrapText="1"/>
    </xf>
    <xf numFmtId="0" fontId="4" fillId="7" borderId="0" xfId="0" applyFont="1" applyFill="1" applyAlignment="1">
      <alignment horizontal="center" vertical="center" wrapText="1"/>
    </xf>
    <xf numFmtId="0" fontId="4" fillId="8" borderId="0" xfId="0" applyFont="1" applyFill="1" applyAlignment="1">
      <alignment horizontal="center" vertical="center" wrapText="1"/>
    </xf>
    <xf numFmtId="0" fontId="4" fillId="9" borderId="0" xfId="0" applyFont="1" applyFill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1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0" fillId="6" borderId="0" xfId="0" applyFont="1" applyFill="1" applyProtection="1">
      <protection locked="0"/>
    </xf>
    <xf numFmtId="0" fontId="0" fillId="10" borderId="0" xfId="0" applyFill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right" vertical="center"/>
      <protection locked="0"/>
    </xf>
    <xf numFmtId="0" fontId="9" fillId="8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wrapText="1"/>
      <protection locked="0"/>
    </xf>
    <xf numFmtId="0" fontId="10" fillId="11" borderId="1" xfId="0" applyFont="1" applyFill="1" applyBorder="1" applyAlignment="1" applyProtection="1">
      <alignment horizontal="right" vertical="center"/>
      <protection locked="0"/>
    </xf>
    <xf numFmtId="0" fontId="6" fillId="11" borderId="1" xfId="0" applyFont="1" applyFill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wrapText="1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11" borderId="1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Protection="1"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right" vertical="center" wrapText="1"/>
      <protection locked="0"/>
    </xf>
    <xf numFmtId="0" fontId="10" fillId="0" borderId="1" xfId="0" applyFont="1" applyBorder="1" applyAlignment="1">
      <alignment vertical="center"/>
    </xf>
    <xf numFmtId="0" fontId="6" fillId="11" borderId="1" xfId="0" applyFont="1" applyFill="1" applyBorder="1" applyAlignment="1">
      <alignment wrapText="1"/>
    </xf>
    <xf numFmtId="0" fontId="9" fillId="13" borderId="1" xfId="0" applyFont="1" applyFill="1" applyBorder="1" applyAlignment="1" applyProtection="1">
      <alignment horizontal="center" vertical="center" wrapText="1"/>
      <protection locked="0"/>
    </xf>
    <xf numFmtId="0" fontId="9" fillId="14" borderId="2" xfId="0" applyFont="1" applyFill="1" applyBorder="1" applyAlignment="1" applyProtection="1">
      <alignment horizontal="center" vertical="center" wrapText="1"/>
      <protection locked="0"/>
    </xf>
    <xf numFmtId="0" fontId="10" fillId="14" borderId="1" xfId="0" applyFont="1" applyFill="1" applyBorder="1" applyAlignment="1" applyProtection="1">
      <alignment horizontal="center" vertical="center" wrapText="1"/>
      <protection locked="0"/>
    </xf>
    <xf numFmtId="0" fontId="9" fillId="14" borderId="1" xfId="0" applyFont="1" applyFill="1" applyBorder="1" applyAlignment="1" applyProtection="1">
      <alignment horizontal="center" vertical="center" wrapText="1"/>
      <protection locked="0"/>
    </xf>
    <xf numFmtId="0" fontId="10" fillId="15" borderId="1" xfId="0" applyFont="1" applyFill="1" applyBorder="1" applyAlignment="1" applyProtection="1">
      <alignment horizontal="center" vertical="center" wrapText="1"/>
      <protection locked="0"/>
    </xf>
    <xf numFmtId="0" fontId="9" fillId="15" borderId="2" xfId="0" applyFont="1" applyFill="1" applyBorder="1" applyAlignment="1" applyProtection="1">
      <alignment horizontal="center" vertical="center" wrapText="1"/>
      <protection locked="0"/>
    </xf>
    <xf numFmtId="0" fontId="9" fillId="15" borderId="1" xfId="0" applyFont="1" applyFill="1" applyBorder="1" applyAlignment="1" applyProtection="1">
      <alignment horizontal="center" vertical="center" wrapText="1"/>
      <protection locked="0"/>
    </xf>
    <xf numFmtId="0" fontId="9" fillId="16" borderId="2" xfId="0" applyFont="1" applyFill="1" applyBorder="1" applyAlignment="1" applyProtection="1">
      <alignment horizontal="center" vertical="center" wrapText="1"/>
      <protection locked="0"/>
    </xf>
    <xf numFmtId="0" fontId="10" fillId="16" borderId="1" xfId="0" applyFont="1" applyFill="1" applyBorder="1" applyAlignment="1" applyProtection="1">
      <alignment horizontal="center" vertical="center" wrapText="1"/>
      <protection locked="0"/>
    </xf>
    <xf numFmtId="0" fontId="9" fillId="16" borderId="1" xfId="0" applyFont="1" applyFill="1" applyBorder="1" applyAlignment="1" applyProtection="1">
      <alignment horizontal="center" vertical="center" wrapText="1"/>
      <protection locked="0"/>
    </xf>
    <xf numFmtId="0" fontId="9" fillId="17" borderId="2" xfId="0" applyFont="1" applyFill="1" applyBorder="1" applyAlignment="1" applyProtection="1">
      <alignment horizontal="center" vertical="center" wrapText="1"/>
      <protection locked="0"/>
    </xf>
    <xf numFmtId="0" fontId="10" fillId="17" borderId="1" xfId="0" applyFont="1" applyFill="1" applyBorder="1" applyAlignment="1" applyProtection="1">
      <alignment horizontal="center" vertical="center" wrapText="1"/>
      <protection locked="0"/>
    </xf>
    <xf numFmtId="0" fontId="9" fillId="18" borderId="2" xfId="0" applyFont="1" applyFill="1" applyBorder="1" applyAlignment="1" applyProtection="1">
      <alignment horizontal="center" vertical="center" wrapText="1"/>
      <protection locked="0"/>
    </xf>
    <xf numFmtId="0" fontId="10" fillId="18" borderId="1" xfId="0" applyFont="1" applyFill="1" applyBorder="1" applyAlignment="1" applyProtection="1">
      <alignment horizontal="center" vertical="center" wrapText="1"/>
      <protection locked="0"/>
    </xf>
    <xf numFmtId="0" fontId="9" fillId="18" borderId="1" xfId="0" applyFont="1" applyFill="1" applyBorder="1" applyAlignment="1" applyProtection="1">
      <alignment horizontal="center" vertical="center" wrapText="1"/>
      <protection locked="0"/>
    </xf>
    <xf numFmtId="0" fontId="9" fillId="19" borderId="1" xfId="0" applyFont="1" applyFill="1" applyBorder="1" applyAlignment="1" applyProtection="1">
      <alignment horizontal="center" vertical="center" wrapText="1"/>
      <protection locked="0"/>
    </xf>
    <xf numFmtId="0" fontId="9" fillId="19" borderId="6" xfId="0" applyFont="1" applyFill="1" applyBorder="1" applyAlignment="1" applyProtection="1">
      <alignment horizontal="center" vertical="center" wrapText="1"/>
      <protection locked="0"/>
    </xf>
    <xf numFmtId="0" fontId="9" fillId="20" borderId="2" xfId="0" applyFont="1" applyFill="1" applyBorder="1" applyAlignment="1" applyProtection="1">
      <alignment horizontal="center" vertical="center" wrapText="1"/>
      <protection locked="0"/>
    </xf>
    <xf numFmtId="0" fontId="10" fillId="20" borderId="1" xfId="0" applyFont="1" applyFill="1" applyBorder="1" applyAlignment="1" applyProtection="1">
      <alignment horizontal="center" vertical="center" wrapText="1"/>
      <protection locked="0"/>
    </xf>
    <xf numFmtId="0" fontId="6" fillId="21" borderId="1" xfId="0" applyFont="1" applyFill="1" applyBorder="1" applyAlignment="1" applyProtection="1">
      <alignment vertical="center" wrapText="1"/>
      <protection locked="0"/>
    </xf>
    <xf numFmtId="0" fontId="10" fillId="21" borderId="1" xfId="0" applyFont="1" applyFill="1" applyBorder="1" applyAlignment="1">
      <alignment horizontal="center" vertical="center"/>
    </xf>
    <xf numFmtId="0" fontId="9" fillId="21" borderId="1" xfId="0" applyFont="1" applyFill="1" applyBorder="1" applyAlignment="1" applyProtection="1">
      <alignment horizontal="center" vertical="center" wrapText="1"/>
      <protection locked="0"/>
    </xf>
    <xf numFmtId="0" fontId="10" fillId="21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 wrapText="1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20" borderId="1" xfId="0" applyFont="1" applyFill="1" applyBorder="1" applyAlignment="1" applyProtection="1">
      <alignment horizontal="center" vertical="center" wrapText="1"/>
      <protection locked="0"/>
    </xf>
    <xf numFmtId="0" fontId="9" fillId="17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7" fillId="0" borderId="0" xfId="0" applyFont="1" applyProtection="1">
      <protection locked="0"/>
    </xf>
    <xf numFmtId="0" fontId="10" fillId="13" borderId="0" xfId="0" applyFont="1" applyFill="1" applyProtection="1">
      <protection locked="0"/>
    </xf>
    <xf numFmtId="0" fontId="0" fillId="13" borderId="0" xfId="0" applyFill="1" applyProtection="1">
      <protection locked="0"/>
    </xf>
    <xf numFmtId="0" fontId="11" fillId="0" borderId="15" xfId="0" applyFont="1" applyBorder="1" applyAlignment="1">
      <alignment horizontal="left" wrapText="1"/>
    </xf>
    <xf numFmtId="0" fontId="0" fillId="0" borderId="15" xfId="0" applyBorder="1" applyAlignment="1">
      <alignment wrapText="1"/>
    </xf>
    <xf numFmtId="0" fontId="9" fillId="13" borderId="8" xfId="0" applyFont="1" applyFill="1" applyBorder="1" applyAlignment="1" applyProtection="1">
      <alignment horizontal="left" vertical="center"/>
      <protection locked="0"/>
    </xf>
    <xf numFmtId="0" fontId="9" fillId="13" borderId="9" xfId="0" applyFont="1" applyFill="1" applyBorder="1" applyAlignment="1" applyProtection="1">
      <alignment horizontal="left" vertical="center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13" borderId="1" xfId="0" applyFont="1" applyFill="1" applyBorder="1" applyAlignment="1" applyProtection="1">
      <alignment horizontal="left" vertical="center"/>
      <protection locked="0"/>
    </xf>
    <xf numFmtId="0" fontId="10" fillId="13" borderId="1" xfId="0" applyFont="1" applyFill="1" applyBorder="1" applyProtection="1"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13" borderId="5" xfId="0" applyFont="1" applyFill="1" applyBorder="1" applyAlignment="1" applyProtection="1">
      <alignment horizontal="left" vertical="center"/>
      <protection locked="0"/>
    </xf>
    <xf numFmtId="0" fontId="9" fillId="13" borderId="6" xfId="0" applyFont="1" applyFill="1" applyBorder="1" applyAlignment="1" applyProtection="1">
      <alignment horizontal="left" vertical="center"/>
      <protection locked="0"/>
    </xf>
    <xf numFmtId="0" fontId="10" fillId="13" borderId="1" xfId="0" applyFont="1" applyFill="1" applyBorder="1" applyAlignment="1" applyProtection="1">
      <alignment horizontal="left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Protection="1">
      <protection locked="0"/>
    </xf>
    <xf numFmtId="0" fontId="9" fillId="20" borderId="1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9" fillId="0" borderId="12" xfId="0" applyFont="1" applyBorder="1" applyAlignment="1" applyProtection="1">
      <alignment horizontal="center" vertical="center" wrapText="1"/>
      <protection locked="0"/>
    </xf>
    <xf numFmtId="0" fontId="9" fillId="14" borderId="5" xfId="0" applyFont="1" applyFill="1" applyBorder="1" applyAlignment="1" applyProtection="1">
      <alignment horizontal="center" vertical="center" wrapText="1"/>
      <protection locked="0"/>
    </xf>
    <xf numFmtId="0" fontId="9" fillId="14" borderId="6" xfId="0" applyFont="1" applyFill="1" applyBorder="1" applyAlignment="1" applyProtection="1">
      <alignment horizontal="center" vertical="center" wrapText="1"/>
      <protection locked="0"/>
    </xf>
    <xf numFmtId="0" fontId="9" fillId="14" borderId="7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left" wrapText="1"/>
      <protection locked="0"/>
    </xf>
    <xf numFmtId="0" fontId="10" fillId="0" borderId="0" xfId="0" applyFont="1" applyAlignment="1">
      <alignment horizontal="left" wrapText="1"/>
    </xf>
    <xf numFmtId="0" fontId="18" fillId="0" borderId="10" xfId="0" applyFont="1" applyBorder="1" applyAlignment="1" applyProtection="1">
      <alignment horizontal="left" wrapText="1"/>
      <protection locked="0"/>
    </xf>
    <xf numFmtId="0" fontId="9" fillId="0" borderId="10" xfId="0" applyFont="1" applyBorder="1" applyAlignment="1" applyProtection="1">
      <alignment horizontal="left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9" fillId="16" borderId="5" xfId="0" applyFont="1" applyFill="1" applyBorder="1" applyAlignment="1" applyProtection="1">
      <alignment horizontal="center" vertical="center" wrapText="1"/>
      <protection locked="0"/>
    </xf>
    <xf numFmtId="0" fontId="9" fillId="16" borderId="6" xfId="0" applyFont="1" applyFill="1" applyBorder="1" applyAlignment="1" applyProtection="1">
      <alignment horizontal="center" vertical="center" wrapText="1"/>
      <protection locked="0"/>
    </xf>
    <xf numFmtId="0" fontId="9" fillId="16" borderId="7" xfId="0" applyFont="1" applyFill="1" applyBorder="1" applyAlignment="1" applyProtection="1">
      <alignment horizontal="center" vertical="center" wrapText="1"/>
      <protection locked="0"/>
    </xf>
    <xf numFmtId="0" fontId="9" fillId="20" borderId="5" xfId="0" applyFont="1" applyFill="1" applyBorder="1" applyAlignment="1" applyProtection="1">
      <alignment horizontal="center" vertical="center" wrapText="1"/>
      <protection locked="0"/>
    </xf>
    <xf numFmtId="0" fontId="9" fillId="20" borderId="6" xfId="0" applyFont="1" applyFill="1" applyBorder="1" applyAlignment="1" applyProtection="1">
      <alignment horizontal="center" vertical="center" wrapText="1"/>
      <protection locked="0"/>
    </xf>
    <xf numFmtId="0" fontId="9" fillId="20" borderId="7" xfId="0" applyFont="1" applyFill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9" fillId="15" borderId="5" xfId="0" applyFont="1" applyFill="1" applyBorder="1" applyAlignment="1" applyProtection="1">
      <alignment horizontal="center" vertical="center" wrapText="1"/>
      <protection locked="0"/>
    </xf>
    <xf numFmtId="0" fontId="9" fillId="15" borderId="6" xfId="0" applyFont="1" applyFill="1" applyBorder="1" applyAlignment="1" applyProtection="1">
      <alignment horizontal="center" vertical="center" wrapText="1"/>
      <protection locked="0"/>
    </xf>
    <xf numFmtId="0" fontId="9" fillId="15" borderId="7" xfId="0" applyFont="1" applyFill="1" applyBorder="1" applyAlignment="1" applyProtection="1">
      <alignment horizontal="center" vertical="center" wrapText="1"/>
      <protection locked="0"/>
    </xf>
    <xf numFmtId="0" fontId="9" fillId="17" borderId="1" xfId="0" applyFont="1" applyFill="1" applyBorder="1" applyAlignment="1" applyProtection="1">
      <alignment horizontal="center" vertical="center" wrapText="1"/>
      <protection locked="0"/>
    </xf>
    <xf numFmtId="0" fontId="9" fillId="18" borderId="5" xfId="0" applyFont="1" applyFill="1" applyBorder="1" applyAlignment="1" applyProtection="1">
      <alignment horizontal="center" vertical="center" wrapText="1"/>
      <protection locked="0"/>
    </xf>
    <xf numFmtId="0" fontId="9" fillId="18" borderId="6" xfId="0" applyFont="1" applyFill="1" applyBorder="1" applyAlignment="1" applyProtection="1">
      <alignment horizontal="center" vertical="center" wrapText="1"/>
      <protection locked="0"/>
    </xf>
    <xf numFmtId="0" fontId="9" fillId="18" borderId="7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left" wrapText="1"/>
      <protection locked="0"/>
    </xf>
    <xf numFmtId="0" fontId="12" fillId="0" borderId="0" xfId="0" applyFont="1" applyAlignment="1" applyProtection="1">
      <alignment horizontal="left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9" fillId="17" borderId="5" xfId="0" applyFont="1" applyFill="1" applyBorder="1" applyAlignment="1" applyProtection="1">
      <alignment horizontal="center" vertical="center" wrapText="1"/>
      <protection locked="0"/>
    </xf>
    <xf numFmtId="0" fontId="9" fillId="17" borderId="6" xfId="0" applyFont="1" applyFill="1" applyBorder="1" applyAlignment="1" applyProtection="1">
      <alignment horizontal="center" vertical="center" wrapText="1"/>
      <protection locked="0"/>
    </xf>
    <xf numFmtId="0" fontId="9" fillId="17" borderId="7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12" borderId="5" xfId="0" applyFont="1" applyFill="1" applyBorder="1" applyAlignment="1">
      <alignment horizontal="left" vertical="center"/>
    </xf>
    <xf numFmtId="0" fontId="0" fillId="12" borderId="6" xfId="0" applyFill="1" applyBorder="1" applyAlignment="1">
      <alignment horizontal="left" vertical="center"/>
    </xf>
    <xf numFmtId="0" fontId="1" fillId="12" borderId="8" xfId="0" applyFont="1" applyFill="1" applyBorder="1" applyAlignment="1">
      <alignment horizontal="left" vertical="center"/>
    </xf>
    <xf numFmtId="0" fontId="0" fillId="12" borderId="9" xfId="0" applyFill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A3" sqref="A3"/>
    </sheetView>
  </sheetViews>
  <sheetFormatPr defaultRowHeight="14.4" x14ac:dyDescent="0.3"/>
  <sheetData/>
  <phoneticPr fontId="1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C122"/>
  <sheetViews>
    <sheetView tabSelected="1" view="pageLayout" zoomScale="80" zoomScaleNormal="70" zoomScaleSheetLayoutView="100" zoomScalePageLayoutView="80" workbookViewId="0">
      <selection activeCell="Y104" sqref="Y104"/>
    </sheetView>
  </sheetViews>
  <sheetFormatPr defaultColWidth="9.109375" defaultRowHeight="14.4" x14ac:dyDescent="0.3"/>
  <cols>
    <col min="1" max="1" width="4.5546875" style="41" customWidth="1"/>
    <col min="2" max="2" width="21.109375" style="48" customWidth="1"/>
    <col min="3" max="3" width="25.88671875" style="49" customWidth="1"/>
    <col min="4" max="4" width="5.88671875" style="50" customWidth="1"/>
    <col min="5" max="5" width="5.88671875" style="49" customWidth="1"/>
    <col min="6" max="6" width="6.44140625" style="49" customWidth="1"/>
    <col min="7" max="7" width="5" style="49" customWidth="1"/>
    <col min="8" max="8" width="5.44140625" style="49" customWidth="1"/>
    <col min="9" max="9" width="4.6640625" style="49" customWidth="1"/>
    <col min="10" max="10" width="5.88671875" style="49" customWidth="1"/>
    <col min="11" max="11" width="5.44140625" style="49" customWidth="1"/>
    <col min="12" max="13" width="4.88671875" style="49" customWidth="1"/>
    <col min="14" max="14" width="5.5546875" style="49" customWidth="1"/>
    <col min="15" max="15" width="4.6640625" style="49" customWidth="1"/>
    <col min="16" max="16" width="4.88671875" style="49" customWidth="1"/>
    <col min="17" max="17" width="4.6640625" style="49" customWidth="1"/>
    <col min="18" max="18" width="5.6640625" style="49" customWidth="1"/>
    <col min="19" max="19" width="4.5546875" style="49" customWidth="1"/>
    <col min="20" max="20" width="5.109375" style="49" customWidth="1"/>
    <col min="21" max="21" width="4.88671875" style="49" customWidth="1"/>
    <col min="22" max="22" width="6" style="49" customWidth="1"/>
    <col min="23" max="24" width="4.88671875" style="49" customWidth="1"/>
    <col min="25" max="25" width="4.6640625" style="49" customWidth="1"/>
    <col min="26" max="26" width="5.6640625" style="49" customWidth="1"/>
    <col min="27" max="27" width="5.33203125" style="49" customWidth="1"/>
    <col min="28" max="28" width="4.88671875" style="49" customWidth="1"/>
    <col min="29" max="29" width="5.6640625" style="49" customWidth="1"/>
    <col min="30" max="30" width="5.88671875" style="49" customWidth="1"/>
    <col min="31" max="31" width="7.109375" style="49" customWidth="1"/>
    <col min="32" max="32" width="9.44140625" style="49" customWidth="1"/>
    <col min="33" max="33" width="8.5546875" style="49" customWidth="1"/>
    <col min="34" max="16384" width="9.109375" style="41"/>
  </cols>
  <sheetData>
    <row r="1" spans="1:33" ht="30" x14ac:dyDescent="0.5">
      <c r="A1" s="130" t="s">
        <v>244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</row>
    <row r="2" spans="1:33" ht="30.6" customHeight="1" x14ac:dyDescent="0.4">
      <c r="A2" s="62"/>
      <c r="B2" s="152" t="s">
        <v>245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</row>
    <row r="3" spans="1:33" ht="23.25" customHeight="1" x14ac:dyDescent="0.3">
      <c r="A3" s="62"/>
      <c r="B3" s="143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63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</row>
    <row r="4" spans="1:33" ht="23.25" customHeight="1" thickBot="1" x14ac:dyDescent="0.35">
      <c r="A4" s="62"/>
      <c r="B4" s="100" t="s">
        <v>74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1"/>
      <c r="AF4" s="101"/>
      <c r="AG4" s="101"/>
    </row>
    <row r="5" spans="1:33" x14ac:dyDescent="0.3">
      <c r="A5" s="140"/>
      <c r="B5" s="141"/>
      <c r="C5" s="141"/>
      <c r="D5" s="141"/>
      <c r="E5" s="141"/>
      <c r="F5" s="142"/>
      <c r="G5" s="138" t="s">
        <v>3</v>
      </c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39"/>
      <c r="AB5" s="139"/>
      <c r="AC5" s="139"/>
      <c r="AD5" s="139"/>
      <c r="AE5" s="139"/>
      <c r="AF5" s="139"/>
      <c r="AG5" s="139"/>
    </row>
    <row r="6" spans="1:33" ht="30" customHeight="1" x14ac:dyDescent="0.3">
      <c r="A6" s="109" t="s">
        <v>0</v>
      </c>
      <c r="B6" s="154" t="s">
        <v>4</v>
      </c>
      <c r="C6" s="154" t="s">
        <v>1</v>
      </c>
      <c r="D6" s="156" t="s">
        <v>79</v>
      </c>
      <c r="E6" s="156"/>
      <c r="F6" s="156"/>
      <c r="G6" s="106" t="s">
        <v>5</v>
      </c>
      <c r="H6" s="106"/>
      <c r="I6" s="106"/>
      <c r="J6" s="106"/>
      <c r="K6" s="106"/>
      <c r="L6" s="106"/>
      <c r="M6" s="106"/>
      <c r="N6" s="106"/>
      <c r="O6" s="116" t="s">
        <v>6</v>
      </c>
      <c r="P6" s="116"/>
      <c r="Q6" s="116"/>
      <c r="R6" s="116"/>
      <c r="S6" s="116"/>
      <c r="T6" s="116"/>
      <c r="U6" s="116"/>
      <c r="V6" s="116"/>
      <c r="W6" s="148" t="s">
        <v>7</v>
      </c>
      <c r="X6" s="148"/>
      <c r="Y6" s="148"/>
      <c r="Z6" s="148"/>
      <c r="AA6" s="148"/>
      <c r="AB6" s="148"/>
      <c r="AC6" s="148"/>
      <c r="AD6" s="148"/>
      <c r="AE6" s="119" t="s">
        <v>8</v>
      </c>
      <c r="AF6" s="119" t="s">
        <v>38</v>
      </c>
      <c r="AG6" s="119" t="s">
        <v>9</v>
      </c>
    </row>
    <row r="7" spans="1:33" s="42" customFormat="1" ht="22.5" customHeight="1" x14ac:dyDescent="0.3">
      <c r="A7" s="109"/>
      <c r="B7" s="154"/>
      <c r="C7" s="154"/>
      <c r="D7" s="156"/>
      <c r="E7" s="156"/>
      <c r="F7" s="156"/>
      <c r="G7" s="122" t="s">
        <v>14</v>
      </c>
      <c r="H7" s="123"/>
      <c r="I7" s="123"/>
      <c r="J7" s="124"/>
      <c r="K7" s="145" t="s">
        <v>15</v>
      </c>
      <c r="L7" s="146"/>
      <c r="M7" s="146"/>
      <c r="N7" s="147"/>
      <c r="O7" s="132" t="s">
        <v>16</v>
      </c>
      <c r="P7" s="133"/>
      <c r="Q7" s="133"/>
      <c r="R7" s="134"/>
      <c r="S7" s="135" t="s">
        <v>17</v>
      </c>
      <c r="T7" s="136"/>
      <c r="U7" s="136"/>
      <c r="V7" s="137"/>
      <c r="W7" s="158" t="s">
        <v>18</v>
      </c>
      <c r="X7" s="159"/>
      <c r="Y7" s="159"/>
      <c r="Z7" s="160"/>
      <c r="AA7" s="149" t="s">
        <v>19</v>
      </c>
      <c r="AB7" s="150"/>
      <c r="AC7" s="150"/>
      <c r="AD7" s="151"/>
      <c r="AE7" s="120"/>
      <c r="AF7" s="120"/>
      <c r="AG7" s="120"/>
    </row>
    <row r="8" spans="1:33" s="42" customFormat="1" ht="30.75" customHeight="1" thickBot="1" x14ac:dyDescent="0.35">
      <c r="A8" s="117"/>
      <c r="B8" s="155"/>
      <c r="C8" s="155"/>
      <c r="D8" s="64" t="s">
        <v>2</v>
      </c>
      <c r="E8" s="64" t="s">
        <v>21</v>
      </c>
      <c r="F8" s="64" t="s">
        <v>20</v>
      </c>
      <c r="G8" s="70" t="s">
        <v>30</v>
      </c>
      <c r="H8" s="70" t="s">
        <v>32</v>
      </c>
      <c r="I8" s="70" t="s">
        <v>33</v>
      </c>
      <c r="J8" s="70" t="s">
        <v>10</v>
      </c>
      <c r="K8" s="74" t="s">
        <v>30</v>
      </c>
      <c r="L8" s="74" t="s">
        <v>32</v>
      </c>
      <c r="M8" s="74" t="s">
        <v>33</v>
      </c>
      <c r="N8" s="74" t="s">
        <v>10</v>
      </c>
      <c r="O8" s="76" t="s">
        <v>30</v>
      </c>
      <c r="P8" s="76" t="s">
        <v>32</v>
      </c>
      <c r="Q8" s="76" t="s">
        <v>33</v>
      </c>
      <c r="R8" s="76" t="s">
        <v>10</v>
      </c>
      <c r="S8" s="86" t="s">
        <v>30</v>
      </c>
      <c r="T8" s="86" t="s">
        <v>32</v>
      </c>
      <c r="U8" s="86" t="s">
        <v>33</v>
      </c>
      <c r="V8" s="86" t="s">
        <v>10</v>
      </c>
      <c r="W8" s="79" t="s">
        <v>30</v>
      </c>
      <c r="X8" s="79" t="s">
        <v>32</v>
      </c>
      <c r="Y8" s="79" t="s">
        <v>33</v>
      </c>
      <c r="Z8" s="79" t="s">
        <v>10</v>
      </c>
      <c r="AA8" s="81" t="s">
        <v>30</v>
      </c>
      <c r="AB8" s="81" t="s">
        <v>32</v>
      </c>
      <c r="AC8" s="81" t="s">
        <v>33</v>
      </c>
      <c r="AD8" s="81" t="s">
        <v>10</v>
      </c>
      <c r="AE8" s="121"/>
      <c r="AF8" s="121"/>
      <c r="AG8" s="121"/>
    </row>
    <row r="9" spans="1:33" x14ac:dyDescent="0.3">
      <c r="A9" s="102" t="s">
        <v>75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</row>
    <row r="10" spans="1:33" ht="28.8" x14ac:dyDescent="0.3">
      <c r="A10" s="54">
        <v>1</v>
      </c>
      <c r="B10" s="52" t="s">
        <v>76</v>
      </c>
      <c r="C10" s="53" t="s">
        <v>121</v>
      </c>
      <c r="D10" s="65">
        <v>5</v>
      </c>
      <c r="E10" s="65" t="s">
        <v>93</v>
      </c>
      <c r="F10" s="65"/>
      <c r="G10" s="71"/>
      <c r="H10" s="71"/>
      <c r="I10" s="71"/>
      <c r="J10" s="71"/>
      <c r="K10" s="73"/>
      <c r="L10" s="73">
        <v>30</v>
      </c>
      <c r="M10" s="73"/>
      <c r="N10" s="73">
        <v>2</v>
      </c>
      <c r="O10" s="77"/>
      <c r="P10" s="77">
        <v>30</v>
      </c>
      <c r="Q10" s="77"/>
      <c r="R10" s="77">
        <v>2</v>
      </c>
      <c r="S10" s="87"/>
      <c r="T10" s="87">
        <v>30</v>
      </c>
      <c r="U10" s="87"/>
      <c r="V10" s="87">
        <v>2</v>
      </c>
      <c r="W10" s="80"/>
      <c r="X10" s="80">
        <v>30</v>
      </c>
      <c r="Y10" s="80"/>
      <c r="Z10" s="80">
        <v>3</v>
      </c>
      <c r="AA10" s="82"/>
      <c r="AB10" s="82"/>
      <c r="AC10" s="82"/>
      <c r="AD10" s="82"/>
      <c r="AE10" s="65">
        <f t="shared" ref="AE10:AE15" si="0">SUM(G10:I10,K10:M10,O10:Q10,S10:U10,W10:Y10,AA10:AC10)</f>
        <v>120</v>
      </c>
      <c r="AF10" s="65">
        <f t="shared" ref="AF10:AF18" si="1">25*AG10</f>
        <v>225</v>
      </c>
      <c r="AG10" s="65">
        <f>SUM(J10,N10,R10,V10,Z10,AD10)</f>
        <v>9</v>
      </c>
    </row>
    <row r="11" spans="1:33" ht="28.8" x14ac:dyDescent="0.3">
      <c r="A11" s="54">
        <v>2</v>
      </c>
      <c r="B11" s="43" t="s">
        <v>77</v>
      </c>
      <c r="C11" s="53" t="s">
        <v>95</v>
      </c>
      <c r="D11" s="65"/>
      <c r="E11" s="65">
        <v>1</v>
      </c>
      <c r="F11" s="65"/>
      <c r="G11" s="71"/>
      <c r="H11" s="71">
        <v>20</v>
      </c>
      <c r="I11" s="71" t="s">
        <v>231</v>
      </c>
      <c r="J11" s="71">
        <v>2</v>
      </c>
      <c r="K11" s="73"/>
      <c r="L11" s="73"/>
      <c r="M11" s="73"/>
      <c r="N11" s="73"/>
      <c r="O11" s="77"/>
      <c r="P11" s="77"/>
      <c r="Q11" s="77"/>
      <c r="R11" s="77"/>
      <c r="S11" s="87"/>
      <c r="T11" s="87"/>
      <c r="U11" s="87"/>
      <c r="V11" s="87"/>
      <c r="W11" s="80"/>
      <c r="X11" s="80"/>
      <c r="Y11" s="80"/>
      <c r="Z11" s="80"/>
      <c r="AA11" s="82"/>
      <c r="AB11" s="82"/>
      <c r="AC11" s="82"/>
      <c r="AD11" s="82"/>
      <c r="AE11" s="61">
        <f t="shared" si="0"/>
        <v>20</v>
      </c>
      <c r="AF11" s="61">
        <f t="shared" si="1"/>
        <v>50</v>
      </c>
      <c r="AG11" s="61">
        <v>2</v>
      </c>
    </row>
    <row r="12" spans="1:33" ht="43.2" x14ac:dyDescent="0.3">
      <c r="A12" s="54">
        <v>3</v>
      </c>
      <c r="B12" s="43" t="s">
        <v>78</v>
      </c>
      <c r="C12" s="53" t="s">
        <v>96</v>
      </c>
      <c r="D12" s="65"/>
      <c r="E12" s="65">
        <v>1</v>
      </c>
      <c r="F12" s="65"/>
      <c r="G12" s="71">
        <v>15</v>
      </c>
      <c r="H12" s="71"/>
      <c r="I12" s="71"/>
      <c r="J12" s="71">
        <v>1</v>
      </c>
      <c r="K12" s="73"/>
      <c r="L12" s="73"/>
      <c r="M12" s="73"/>
      <c r="N12" s="73"/>
      <c r="O12" s="77"/>
      <c r="P12" s="77"/>
      <c r="Q12" s="77"/>
      <c r="R12" s="77"/>
      <c r="S12" s="87"/>
      <c r="T12" s="87"/>
      <c r="U12" s="87"/>
      <c r="V12" s="87"/>
      <c r="W12" s="80"/>
      <c r="X12" s="80"/>
      <c r="Y12" s="80"/>
      <c r="Z12" s="80"/>
      <c r="AA12" s="82"/>
      <c r="AB12" s="82"/>
      <c r="AC12" s="82"/>
      <c r="AD12" s="82"/>
      <c r="AE12" s="65">
        <f t="shared" si="0"/>
        <v>15</v>
      </c>
      <c r="AF12" s="65">
        <f t="shared" si="1"/>
        <v>25</v>
      </c>
      <c r="AG12" s="65">
        <f t="shared" ref="AG12:AG18" si="2">SUM(J12,N12,R12,V12,Z12,AD12)</f>
        <v>1</v>
      </c>
    </row>
    <row r="13" spans="1:33" x14ac:dyDescent="0.3">
      <c r="A13" s="54">
        <v>4</v>
      </c>
      <c r="B13" s="43" t="s">
        <v>223</v>
      </c>
      <c r="C13" s="53" t="s">
        <v>97</v>
      </c>
      <c r="D13" s="65"/>
      <c r="E13" s="65" t="s">
        <v>118</v>
      </c>
      <c r="F13" s="65"/>
      <c r="G13" s="71"/>
      <c r="H13" s="71" t="s">
        <v>58</v>
      </c>
      <c r="I13" s="71"/>
      <c r="J13" s="71"/>
      <c r="K13" s="73"/>
      <c r="L13" s="73" t="s">
        <v>58</v>
      </c>
      <c r="M13" s="73"/>
      <c r="N13" s="73"/>
      <c r="O13" s="77" t="s">
        <v>58</v>
      </c>
      <c r="P13" s="77"/>
      <c r="Q13" s="77"/>
      <c r="R13" s="77" t="s">
        <v>58</v>
      </c>
      <c r="S13" s="87">
        <v>15</v>
      </c>
      <c r="T13" s="87" t="s">
        <v>58</v>
      </c>
      <c r="U13" s="87"/>
      <c r="V13" s="87">
        <v>1</v>
      </c>
      <c r="W13" s="80"/>
      <c r="X13" s="80">
        <v>15</v>
      </c>
      <c r="Y13" s="80"/>
      <c r="Z13" s="80">
        <v>1</v>
      </c>
      <c r="AA13" s="82"/>
      <c r="AB13" s="82"/>
      <c r="AC13" s="82"/>
      <c r="AD13" s="82"/>
      <c r="AE13" s="65">
        <f t="shared" si="0"/>
        <v>30</v>
      </c>
      <c r="AF13" s="65">
        <f t="shared" si="1"/>
        <v>50</v>
      </c>
      <c r="AG13" s="65">
        <f t="shared" si="2"/>
        <v>2</v>
      </c>
    </row>
    <row r="14" spans="1:33" ht="57.6" x14ac:dyDescent="0.3">
      <c r="A14" s="54">
        <v>5</v>
      </c>
      <c r="B14" s="43" t="s">
        <v>232</v>
      </c>
      <c r="C14" s="53" t="s">
        <v>98</v>
      </c>
      <c r="D14" s="65"/>
      <c r="E14" s="65">
        <v>1</v>
      </c>
      <c r="F14" s="65"/>
      <c r="G14" s="71"/>
      <c r="H14" s="71">
        <v>30</v>
      </c>
      <c r="I14" s="71"/>
      <c r="J14" s="71">
        <v>2</v>
      </c>
      <c r="K14" s="73"/>
      <c r="L14" s="73" t="s">
        <v>58</v>
      </c>
      <c r="M14" s="73"/>
      <c r="N14" s="73" t="s">
        <v>58</v>
      </c>
      <c r="O14" s="77"/>
      <c r="P14" s="77"/>
      <c r="Q14" s="77"/>
      <c r="R14" s="77"/>
      <c r="S14" s="87"/>
      <c r="T14" s="87"/>
      <c r="U14" s="87"/>
      <c r="V14" s="87"/>
      <c r="W14" s="80"/>
      <c r="X14" s="80"/>
      <c r="Y14" s="80"/>
      <c r="Z14" s="80"/>
      <c r="AA14" s="82"/>
      <c r="AB14" s="82"/>
      <c r="AC14" s="82"/>
      <c r="AD14" s="82"/>
      <c r="AE14" s="65">
        <f t="shared" si="0"/>
        <v>30</v>
      </c>
      <c r="AF14" s="65">
        <f t="shared" si="1"/>
        <v>50</v>
      </c>
      <c r="AG14" s="65">
        <f t="shared" si="2"/>
        <v>2</v>
      </c>
    </row>
    <row r="15" spans="1:33" ht="43.2" x14ac:dyDescent="0.3">
      <c r="A15" s="54">
        <v>6</v>
      </c>
      <c r="B15" s="43" t="s">
        <v>138</v>
      </c>
      <c r="C15" s="53" t="s">
        <v>100</v>
      </c>
      <c r="D15" s="65"/>
      <c r="E15" s="65">
        <v>5</v>
      </c>
      <c r="F15" s="65"/>
      <c r="G15" s="71"/>
      <c r="H15" s="71"/>
      <c r="I15" s="71"/>
      <c r="J15" s="71"/>
      <c r="K15" s="73"/>
      <c r="L15" s="73"/>
      <c r="M15" s="73"/>
      <c r="N15" s="73"/>
      <c r="O15" s="77" t="s">
        <v>58</v>
      </c>
      <c r="P15" s="77"/>
      <c r="Q15" s="77"/>
      <c r="R15" s="77" t="s">
        <v>58</v>
      </c>
      <c r="S15" s="87"/>
      <c r="T15" s="87"/>
      <c r="U15" s="87"/>
      <c r="V15" s="87"/>
      <c r="W15" s="80"/>
      <c r="X15" s="80">
        <v>30</v>
      </c>
      <c r="Y15" s="80"/>
      <c r="Z15" s="80">
        <v>2</v>
      </c>
      <c r="AA15" s="82"/>
      <c r="AB15" s="82"/>
      <c r="AC15" s="82"/>
      <c r="AD15" s="82"/>
      <c r="AE15" s="65">
        <f t="shared" si="0"/>
        <v>30</v>
      </c>
      <c r="AF15" s="65">
        <f t="shared" si="1"/>
        <v>50</v>
      </c>
      <c r="AG15" s="65">
        <f t="shared" si="2"/>
        <v>2</v>
      </c>
    </row>
    <row r="16" spans="1:33" ht="15" hidden="1" customHeight="1" x14ac:dyDescent="0.3">
      <c r="A16" s="54"/>
      <c r="B16" s="43"/>
      <c r="C16" s="96"/>
      <c r="D16" s="65"/>
      <c r="E16" s="65"/>
      <c r="F16" s="65"/>
      <c r="G16" s="71"/>
      <c r="H16" s="71"/>
      <c r="I16" s="71"/>
      <c r="J16" s="71"/>
      <c r="K16" s="73"/>
      <c r="L16" s="73"/>
      <c r="M16" s="73"/>
      <c r="N16" s="73"/>
      <c r="O16" s="77"/>
      <c r="P16" s="77"/>
      <c r="Q16" s="77"/>
      <c r="R16" s="77"/>
      <c r="S16" s="87"/>
      <c r="T16" s="87"/>
      <c r="U16" s="87"/>
      <c r="V16" s="87"/>
      <c r="W16" s="80"/>
      <c r="X16" s="80"/>
      <c r="Y16" s="80"/>
      <c r="Z16" s="80"/>
      <c r="AA16" s="82"/>
      <c r="AB16" s="82"/>
      <c r="AC16" s="82"/>
      <c r="AD16" s="82"/>
      <c r="AE16" s="65">
        <f>SUM(G16:I16,K16:M16,O16:Q16,S16:U16,W16:Y16,AA16:AC16)</f>
        <v>0</v>
      </c>
      <c r="AF16" s="55">
        <f t="shared" si="1"/>
        <v>0</v>
      </c>
      <c r="AG16" s="65">
        <f t="shared" si="2"/>
        <v>0</v>
      </c>
    </row>
    <row r="17" spans="1:33" ht="72" x14ac:dyDescent="0.3">
      <c r="A17" s="54">
        <v>7</v>
      </c>
      <c r="B17" s="43" t="s">
        <v>136</v>
      </c>
      <c r="C17" s="53" t="s">
        <v>99</v>
      </c>
      <c r="D17" s="65"/>
      <c r="E17" s="65">
        <v>5</v>
      </c>
      <c r="F17" s="65"/>
      <c r="G17" s="71"/>
      <c r="H17" s="71"/>
      <c r="I17" s="71"/>
      <c r="J17" s="71"/>
      <c r="K17" s="73"/>
      <c r="L17" s="73"/>
      <c r="M17" s="73"/>
      <c r="N17" s="73"/>
      <c r="O17" s="77"/>
      <c r="P17" s="77"/>
      <c r="Q17" s="77"/>
      <c r="R17" s="77"/>
      <c r="S17" s="87"/>
      <c r="T17" s="87" t="s">
        <v>58</v>
      </c>
      <c r="U17" s="87"/>
      <c r="V17" s="87" t="s">
        <v>58</v>
      </c>
      <c r="W17" s="80"/>
      <c r="X17" s="80">
        <v>20</v>
      </c>
      <c r="Y17" s="80" t="s">
        <v>231</v>
      </c>
      <c r="Z17" s="80">
        <v>2</v>
      </c>
      <c r="AA17" s="82"/>
      <c r="AB17" s="82"/>
      <c r="AC17" s="82"/>
      <c r="AD17" s="82"/>
      <c r="AE17" s="65">
        <f>SUM(G17:I17,K17:M17,O17:Q17,S17:U17,W17:Y17,AA17:AC17)</f>
        <v>20</v>
      </c>
      <c r="AF17" s="65">
        <f t="shared" si="1"/>
        <v>50</v>
      </c>
      <c r="AG17" s="65">
        <f t="shared" si="2"/>
        <v>2</v>
      </c>
    </row>
    <row r="18" spans="1:33" ht="38.25" customHeight="1" x14ac:dyDescent="0.3">
      <c r="A18" s="54">
        <v>8</v>
      </c>
      <c r="B18" s="43" t="s">
        <v>221</v>
      </c>
      <c r="C18" s="92" t="s">
        <v>160</v>
      </c>
      <c r="D18" s="65"/>
      <c r="E18" s="65">
        <v>6</v>
      </c>
      <c r="F18" s="65"/>
      <c r="G18" s="71"/>
      <c r="H18" s="71"/>
      <c r="I18" s="71"/>
      <c r="J18" s="71"/>
      <c r="K18" s="73"/>
      <c r="L18" s="73"/>
      <c r="M18" s="73"/>
      <c r="N18" s="73"/>
      <c r="O18" s="77"/>
      <c r="P18" s="77"/>
      <c r="Q18" s="77"/>
      <c r="R18" s="77"/>
      <c r="S18" s="87"/>
      <c r="T18" s="87"/>
      <c r="U18" s="87"/>
      <c r="V18" s="87"/>
      <c r="W18" s="80"/>
      <c r="X18" s="80"/>
      <c r="Y18" s="80"/>
      <c r="Z18" s="80"/>
      <c r="AA18" s="82"/>
      <c r="AB18" s="82">
        <v>30</v>
      </c>
      <c r="AC18" s="82"/>
      <c r="AD18" s="82">
        <v>2</v>
      </c>
      <c r="AE18" s="65">
        <f>SUM(G18:I18,K18:M18,O18:Q18,S18:U18,W18:Y18,AA18:AC18)</f>
        <v>30</v>
      </c>
      <c r="AF18" s="65">
        <f t="shared" si="1"/>
        <v>50</v>
      </c>
      <c r="AG18" s="65">
        <f t="shared" si="2"/>
        <v>2</v>
      </c>
    </row>
    <row r="19" spans="1:33" s="45" customFormat="1" x14ac:dyDescent="0.3">
      <c r="A19" s="109" t="s">
        <v>12</v>
      </c>
      <c r="B19" s="109"/>
      <c r="C19" s="65"/>
      <c r="D19" s="65"/>
      <c r="E19" s="65"/>
      <c r="F19" s="65"/>
      <c r="G19" s="84">
        <f t="shared" ref="G19:AG19" si="3">SUM(G10:G18)</f>
        <v>15</v>
      </c>
      <c r="H19" s="84">
        <f t="shared" si="3"/>
        <v>50</v>
      </c>
      <c r="I19" s="84">
        <f t="shared" si="3"/>
        <v>0</v>
      </c>
      <c r="J19" s="69">
        <f t="shared" si="3"/>
        <v>5</v>
      </c>
      <c r="K19" s="84">
        <f t="shared" si="3"/>
        <v>0</v>
      </c>
      <c r="L19" s="84">
        <f t="shared" si="3"/>
        <v>30</v>
      </c>
      <c r="M19" s="84">
        <f t="shared" si="3"/>
        <v>0</v>
      </c>
      <c r="N19" s="69">
        <f t="shared" si="3"/>
        <v>2</v>
      </c>
      <c r="O19" s="84">
        <f t="shared" si="3"/>
        <v>0</v>
      </c>
      <c r="P19" s="84">
        <f t="shared" si="3"/>
        <v>30</v>
      </c>
      <c r="Q19" s="84">
        <f t="shared" si="3"/>
        <v>0</v>
      </c>
      <c r="R19" s="69">
        <f t="shared" si="3"/>
        <v>2</v>
      </c>
      <c r="S19" s="84">
        <f t="shared" si="3"/>
        <v>15</v>
      </c>
      <c r="T19" s="84">
        <f t="shared" si="3"/>
        <v>30</v>
      </c>
      <c r="U19" s="84">
        <f t="shared" si="3"/>
        <v>0</v>
      </c>
      <c r="V19" s="69">
        <f t="shared" si="3"/>
        <v>3</v>
      </c>
      <c r="W19" s="84">
        <f t="shared" si="3"/>
        <v>0</v>
      </c>
      <c r="X19" s="84">
        <f t="shared" si="3"/>
        <v>95</v>
      </c>
      <c r="Y19" s="84">
        <f t="shared" si="3"/>
        <v>0</v>
      </c>
      <c r="Z19" s="69">
        <f t="shared" si="3"/>
        <v>8</v>
      </c>
      <c r="AA19" s="84">
        <f t="shared" si="3"/>
        <v>0</v>
      </c>
      <c r="AB19" s="84">
        <f t="shared" si="3"/>
        <v>30</v>
      </c>
      <c r="AC19" s="84">
        <f t="shared" si="3"/>
        <v>0</v>
      </c>
      <c r="AD19" s="69">
        <f t="shared" si="3"/>
        <v>2</v>
      </c>
      <c r="AE19" s="84">
        <f t="shared" si="3"/>
        <v>295</v>
      </c>
      <c r="AF19" s="84">
        <f t="shared" si="3"/>
        <v>550</v>
      </c>
      <c r="AG19" s="69">
        <f t="shared" si="3"/>
        <v>22</v>
      </c>
    </row>
    <row r="20" spans="1:33" x14ac:dyDescent="0.3">
      <c r="A20" s="107" t="s">
        <v>94</v>
      </c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</row>
    <row r="21" spans="1:33" ht="28.8" x14ac:dyDescent="0.3">
      <c r="A21" s="66">
        <v>9</v>
      </c>
      <c r="B21" s="43" t="s">
        <v>45</v>
      </c>
      <c r="C21" s="53" t="s">
        <v>101</v>
      </c>
      <c r="D21" s="65">
        <v>2</v>
      </c>
      <c r="E21" s="65">
        <v>1.2</v>
      </c>
      <c r="F21" s="96">
        <v>1</v>
      </c>
      <c r="G21" s="71">
        <v>15</v>
      </c>
      <c r="H21" s="71">
        <v>30</v>
      </c>
      <c r="I21" s="71"/>
      <c r="J21" s="71">
        <v>2</v>
      </c>
      <c r="K21" s="73">
        <v>15</v>
      </c>
      <c r="L21" s="73">
        <v>15</v>
      </c>
      <c r="M21" s="73"/>
      <c r="N21" s="73">
        <v>3</v>
      </c>
      <c r="O21" s="77"/>
      <c r="P21" s="77"/>
      <c r="Q21" s="77"/>
      <c r="R21" s="77"/>
      <c r="S21" s="87"/>
      <c r="T21" s="87"/>
      <c r="U21" s="87"/>
      <c r="V21" s="87"/>
      <c r="W21" s="80"/>
      <c r="X21" s="80"/>
      <c r="Y21" s="80"/>
      <c r="Z21" s="80"/>
      <c r="AA21" s="82"/>
      <c r="AB21" s="82"/>
      <c r="AC21" s="82"/>
      <c r="AD21" s="82"/>
      <c r="AE21" s="65">
        <f>SUM(G21:I21,K21:M21,O21:Q21,S21:U21,W21:Y21,AA21:AC21)</f>
        <v>75</v>
      </c>
      <c r="AF21" s="69">
        <f>25*AG21</f>
        <v>125</v>
      </c>
      <c r="AG21" s="65">
        <f>SUM(J21,N21,R21,V21,Z21,AD21)</f>
        <v>5</v>
      </c>
    </row>
    <row r="22" spans="1:33" x14ac:dyDescent="0.3">
      <c r="A22" s="66">
        <v>10</v>
      </c>
      <c r="B22" s="43" t="s">
        <v>39</v>
      </c>
      <c r="C22" s="53" t="s">
        <v>102</v>
      </c>
      <c r="D22" s="65">
        <v>2</v>
      </c>
      <c r="E22" s="65">
        <v>2</v>
      </c>
      <c r="F22" s="96"/>
      <c r="G22" s="71"/>
      <c r="H22" s="71"/>
      <c r="I22" s="71"/>
      <c r="J22" s="71"/>
      <c r="K22" s="73">
        <v>15</v>
      </c>
      <c r="L22" s="73">
        <v>30</v>
      </c>
      <c r="M22" s="73"/>
      <c r="N22" s="73">
        <v>3</v>
      </c>
      <c r="O22" s="77"/>
      <c r="P22" s="77"/>
      <c r="Q22" s="77"/>
      <c r="R22" s="77"/>
      <c r="S22" s="87"/>
      <c r="T22" s="87"/>
      <c r="U22" s="87"/>
      <c r="V22" s="87"/>
      <c r="W22" s="80"/>
      <c r="X22" s="80"/>
      <c r="Y22" s="80"/>
      <c r="Z22" s="80"/>
      <c r="AA22" s="82"/>
      <c r="AB22" s="82"/>
      <c r="AC22" s="82"/>
      <c r="AD22" s="82"/>
      <c r="AE22" s="65">
        <f t="shared" ref="AE22:AE52" si="4">SUM(G22:I22,K22:M22,O22:Q22,S22:U22,W22:Y22,AA22:AC22)</f>
        <v>45</v>
      </c>
      <c r="AF22" s="69">
        <f t="shared" ref="AF22:AF52" si="5">25*AG22</f>
        <v>75</v>
      </c>
      <c r="AG22" s="65">
        <v>3</v>
      </c>
    </row>
    <row r="23" spans="1:33" x14ac:dyDescent="0.3">
      <c r="A23" s="54">
        <v>11</v>
      </c>
      <c r="B23" s="43" t="s">
        <v>40</v>
      </c>
      <c r="C23" s="67" t="s">
        <v>103</v>
      </c>
      <c r="D23" s="65">
        <v>4</v>
      </c>
      <c r="E23" s="65">
        <v>3.4</v>
      </c>
      <c r="F23" s="96">
        <v>3</v>
      </c>
      <c r="G23" s="71"/>
      <c r="H23" s="71"/>
      <c r="I23" s="71"/>
      <c r="J23" s="71"/>
      <c r="K23" s="73"/>
      <c r="L23" s="73"/>
      <c r="M23" s="73"/>
      <c r="N23" s="73"/>
      <c r="O23" s="77">
        <v>15</v>
      </c>
      <c r="P23" s="77">
        <v>30</v>
      </c>
      <c r="Q23" s="77"/>
      <c r="R23" s="77">
        <v>2</v>
      </c>
      <c r="S23" s="87">
        <v>15</v>
      </c>
      <c r="T23" s="87">
        <v>30</v>
      </c>
      <c r="U23" s="87"/>
      <c r="V23" s="87">
        <v>3</v>
      </c>
      <c r="W23" s="80"/>
      <c r="X23" s="80"/>
      <c r="Y23" s="80"/>
      <c r="Z23" s="80"/>
      <c r="AA23" s="82"/>
      <c r="AB23" s="82"/>
      <c r="AC23" s="82"/>
      <c r="AD23" s="82"/>
      <c r="AE23" s="65">
        <f t="shared" si="4"/>
        <v>90</v>
      </c>
      <c r="AF23" s="69">
        <f t="shared" si="5"/>
        <v>125</v>
      </c>
      <c r="AG23" s="65">
        <v>5</v>
      </c>
    </row>
    <row r="24" spans="1:33" x14ac:dyDescent="0.3">
      <c r="A24" s="54">
        <v>12</v>
      </c>
      <c r="B24" s="43" t="s">
        <v>41</v>
      </c>
      <c r="C24" s="67" t="s">
        <v>104</v>
      </c>
      <c r="D24" s="65">
        <v>4</v>
      </c>
      <c r="E24" s="65">
        <v>4</v>
      </c>
      <c r="F24" s="96"/>
      <c r="G24" s="71"/>
      <c r="H24" s="71"/>
      <c r="I24" s="71"/>
      <c r="J24" s="71"/>
      <c r="K24" s="73"/>
      <c r="L24" s="73"/>
      <c r="M24" s="73"/>
      <c r="N24" s="73"/>
      <c r="O24" s="77"/>
      <c r="P24" s="77"/>
      <c r="Q24" s="77"/>
      <c r="R24" s="77"/>
      <c r="S24" s="87">
        <v>15</v>
      </c>
      <c r="T24" s="87">
        <v>30</v>
      </c>
      <c r="U24" s="87"/>
      <c r="V24" s="87">
        <v>3</v>
      </c>
      <c r="W24" s="80"/>
      <c r="X24" s="80"/>
      <c r="Y24" s="80"/>
      <c r="Z24" s="80"/>
      <c r="AA24" s="82"/>
      <c r="AB24" s="82"/>
      <c r="AC24" s="82"/>
      <c r="AD24" s="82"/>
      <c r="AE24" s="65">
        <f t="shared" si="4"/>
        <v>45</v>
      </c>
      <c r="AF24" s="69">
        <f t="shared" si="5"/>
        <v>75</v>
      </c>
      <c r="AG24" s="65">
        <v>3</v>
      </c>
    </row>
    <row r="25" spans="1:33" ht="28.8" x14ac:dyDescent="0.3">
      <c r="A25" s="54">
        <v>13</v>
      </c>
      <c r="B25" s="43" t="s">
        <v>42</v>
      </c>
      <c r="C25" s="53" t="s">
        <v>105</v>
      </c>
      <c r="D25" s="65">
        <v>6</v>
      </c>
      <c r="E25" s="65">
        <v>5.6</v>
      </c>
      <c r="F25" s="96">
        <v>5</v>
      </c>
      <c r="G25" s="71"/>
      <c r="H25" s="71"/>
      <c r="I25" s="71"/>
      <c r="J25" s="71"/>
      <c r="K25" s="73"/>
      <c r="L25" s="73"/>
      <c r="M25" s="73"/>
      <c r="N25" s="73"/>
      <c r="O25" s="77"/>
      <c r="P25" s="77"/>
      <c r="Q25" s="77"/>
      <c r="R25" s="77"/>
      <c r="S25" s="87"/>
      <c r="T25" s="87"/>
      <c r="U25" s="87"/>
      <c r="V25" s="87"/>
      <c r="W25" s="80">
        <v>15</v>
      </c>
      <c r="X25" s="80">
        <v>30</v>
      </c>
      <c r="Y25" s="80"/>
      <c r="Z25" s="80">
        <v>2</v>
      </c>
      <c r="AA25" s="82">
        <v>15</v>
      </c>
      <c r="AB25" s="82">
        <v>30</v>
      </c>
      <c r="AC25" s="82"/>
      <c r="AD25" s="82">
        <v>3</v>
      </c>
      <c r="AE25" s="65">
        <f t="shared" si="4"/>
        <v>90</v>
      </c>
      <c r="AF25" s="69">
        <f t="shared" si="5"/>
        <v>125</v>
      </c>
      <c r="AG25" s="65">
        <v>5</v>
      </c>
    </row>
    <row r="26" spans="1:33" x14ac:dyDescent="0.3">
      <c r="A26" s="54">
        <v>14</v>
      </c>
      <c r="B26" s="43" t="s">
        <v>43</v>
      </c>
      <c r="C26" s="53" t="s">
        <v>106</v>
      </c>
      <c r="D26" s="65">
        <v>2</v>
      </c>
      <c r="E26" s="65">
        <v>1.2</v>
      </c>
      <c r="F26" s="96"/>
      <c r="G26" s="71"/>
      <c r="H26" s="71">
        <v>30</v>
      </c>
      <c r="I26" s="71"/>
      <c r="J26" s="71">
        <v>2</v>
      </c>
      <c r="K26" s="73"/>
      <c r="L26" s="73">
        <v>30</v>
      </c>
      <c r="M26" s="73"/>
      <c r="N26" s="73">
        <v>3</v>
      </c>
      <c r="O26" s="77"/>
      <c r="P26" s="77"/>
      <c r="Q26" s="77"/>
      <c r="R26" s="77"/>
      <c r="S26" s="87"/>
      <c r="T26" s="87"/>
      <c r="U26" s="87"/>
      <c r="V26" s="87"/>
      <c r="W26" s="80"/>
      <c r="X26" s="80"/>
      <c r="Y26" s="80"/>
      <c r="Z26" s="80"/>
      <c r="AA26" s="82"/>
      <c r="AB26" s="82"/>
      <c r="AC26" s="82"/>
      <c r="AD26" s="82"/>
      <c r="AE26" s="65">
        <f t="shared" si="4"/>
        <v>60</v>
      </c>
      <c r="AF26" s="69">
        <f t="shared" si="5"/>
        <v>125</v>
      </c>
      <c r="AG26" s="65">
        <f t="shared" ref="AG26:AG39" si="6">SUM(J26,N26,R26,V26,Z26,AD26)</f>
        <v>5</v>
      </c>
    </row>
    <row r="27" spans="1:33" x14ac:dyDescent="0.3">
      <c r="A27" s="54">
        <v>15</v>
      </c>
      <c r="B27" s="43" t="s">
        <v>46</v>
      </c>
      <c r="C27" s="53" t="s">
        <v>148</v>
      </c>
      <c r="D27" s="65"/>
      <c r="E27" s="65">
        <v>5</v>
      </c>
      <c r="F27" s="96"/>
      <c r="G27" s="71"/>
      <c r="H27" s="71"/>
      <c r="I27" s="71"/>
      <c r="J27" s="71"/>
      <c r="K27" s="73"/>
      <c r="L27" s="73"/>
      <c r="M27" s="73"/>
      <c r="N27" s="73"/>
      <c r="O27" s="77"/>
      <c r="P27" s="77"/>
      <c r="Q27" s="77"/>
      <c r="R27" s="77"/>
      <c r="S27" s="87"/>
      <c r="T27" s="87"/>
      <c r="U27" s="87"/>
      <c r="V27" s="87"/>
      <c r="W27" s="80">
        <v>15</v>
      </c>
      <c r="X27" s="80">
        <v>30</v>
      </c>
      <c r="Y27" s="80"/>
      <c r="Z27" s="80">
        <v>3</v>
      </c>
      <c r="AA27" s="82"/>
      <c r="AB27" s="82"/>
      <c r="AC27" s="82"/>
      <c r="AD27" s="82"/>
      <c r="AE27" s="65">
        <f t="shared" si="4"/>
        <v>45</v>
      </c>
      <c r="AF27" s="69">
        <v>75</v>
      </c>
      <c r="AG27" s="65">
        <v>3</v>
      </c>
    </row>
    <row r="28" spans="1:33" ht="28.8" x14ac:dyDescent="0.3">
      <c r="A28" s="54">
        <v>16</v>
      </c>
      <c r="B28" s="43" t="s">
        <v>47</v>
      </c>
      <c r="C28" s="53" t="s">
        <v>149</v>
      </c>
      <c r="D28" s="65"/>
      <c r="E28" s="65">
        <v>5</v>
      </c>
      <c r="F28" s="96"/>
      <c r="G28" s="71"/>
      <c r="H28" s="71"/>
      <c r="I28" s="71"/>
      <c r="J28" s="71"/>
      <c r="K28" s="73"/>
      <c r="L28" s="73"/>
      <c r="M28" s="73"/>
      <c r="N28" s="73"/>
      <c r="O28" s="77"/>
      <c r="P28" s="77"/>
      <c r="Q28" s="77"/>
      <c r="R28" s="77"/>
      <c r="S28" s="87"/>
      <c r="T28" s="87"/>
      <c r="U28" s="87"/>
      <c r="V28" s="87"/>
      <c r="W28" s="80"/>
      <c r="X28" s="80">
        <v>30</v>
      </c>
      <c r="Y28" s="80"/>
      <c r="Z28" s="80">
        <v>2</v>
      </c>
      <c r="AA28" s="82"/>
      <c r="AB28" s="82"/>
      <c r="AC28" s="82"/>
      <c r="AD28" s="82"/>
      <c r="AE28" s="65">
        <f t="shared" si="4"/>
        <v>30</v>
      </c>
      <c r="AF28" s="69">
        <f t="shared" si="5"/>
        <v>50</v>
      </c>
      <c r="AG28" s="65">
        <f t="shared" si="6"/>
        <v>2</v>
      </c>
    </row>
    <row r="29" spans="1:33" ht="43.2" x14ac:dyDescent="0.3">
      <c r="A29" s="54">
        <v>17</v>
      </c>
      <c r="B29" s="43" t="s">
        <v>44</v>
      </c>
      <c r="C29" s="53" t="s">
        <v>150</v>
      </c>
      <c r="D29" s="65"/>
      <c r="E29" s="65" t="s">
        <v>152</v>
      </c>
      <c r="F29" s="96"/>
      <c r="G29" s="71"/>
      <c r="H29" s="71">
        <v>15</v>
      </c>
      <c r="I29" s="71"/>
      <c r="J29" s="71">
        <v>2</v>
      </c>
      <c r="K29" s="73"/>
      <c r="L29" s="73">
        <v>15</v>
      </c>
      <c r="M29" s="73"/>
      <c r="N29" s="73">
        <v>2</v>
      </c>
      <c r="O29" s="77"/>
      <c r="P29" s="77">
        <v>15</v>
      </c>
      <c r="Q29" s="77"/>
      <c r="R29" s="77">
        <v>2</v>
      </c>
      <c r="S29" s="87"/>
      <c r="T29" s="87">
        <v>15</v>
      </c>
      <c r="U29" s="87"/>
      <c r="V29" s="87">
        <v>2</v>
      </c>
      <c r="W29" s="80"/>
      <c r="X29" s="80">
        <v>15</v>
      </c>
      <c r="Y29" s="80"/>
      <c r="Z29" s="80">
        <v>2</v>
      </c>
      <c r="AA29" s="82"/>
      <c r="AB29" s="82">
        <v>15</v>
      </c>
      <c r="AC29" s="82"/>
      <c r="AD29" s="82">
        <v>2</v>
      </c>
      <c r="AE29" s="65">
        <f t="shared" si="4"/>
        <v>90</v>
      </c>
      <c r="AF29" s="69">
        <f t="shared" si="5"/>
        <v>300</v>
      </c>
      <c r="AG29" s="65">
        <f t="shared" si="6"/>
        <v>12</v>
      </c>
    </row>
    <row r="30" spans="1:33" x14ac:dyDescent="0.3">
      <c r="A30" s="54">
        <v>18</v>
      </c>
      <c r="B30" s="43" t="s">
        <v>145</v>
      </c>
      <c r="C30" s="53" t="s">
        <v>151</v>
      </c>
      <c r="D30" s="65"/>
      <c r="E30" s="65">
        <v>5</v>
      </c>
      <c r="F30" s="96"/>
      <c r="G30" s="71"/>
      <c r="H30" s="71"/>
      <c r="I30" s="71"/>
      <c r="J30" s="71"/>
      <c r="K30" s="73"/>
      <c r="L30" s="73"/>
      <c r="M30" s="73"/>
      <c r="N30" s="73"/>
      <c r="O30" s="77"/>
      <c r="P30" s="77"/>
      <c r="Q30" s="77"/>
      <c r="R30" s="77"/>
      <c r="S30" s="87"/>
      <c r="T30" s="87"/>
      <c r="U30" s="87"/>
      <c r="V30" s="87"/>
      <c r="W30" s="80"/>
      <c r="X30" s="80">
        <v>30</v>
      </c>
      <c r="Y30" s="80"/>
      <c r="Z30" s="80">
        <v>2</v>
      </c>
      <c r="AA30" s="82"/>
      <c r="AB30" s="82"/>
      <c r="AC30" s="82"/>
      <c r="AD30" s="82"/>
      <c r="AE30" s="65">
        <v>30</v>
      </c>
      <c r="AF30" s="69">
        <v>50</v>
      </c>
      <c r="AG30" s="65">
        <v>2</v>
      </c>
    </row>
    <row r="31" spans="1:33" ht="28.8" x14ac:dyDescent="0.3">
      <c r="A31" s="54">
        <v>19</v>
      </c>
      <c r="B31" s="43" t="s">
        <v>48</v>
      </c>
      <c r="C31" s="53" t="s">
        <v>107</v>
      </c>
      <c r="D31" s="65"/>
      <c r="E31" s="65">
        <v>6</v>
      </c>
      <c r="F31" s="96"/>
      <c r="G31" s="71"/>
      <c r="H31" s="71"/>
      <c r="I31" s="71"/>
      <c r="J31" s="71"/>
      <c r="K31" s="73"/>
      <c r="L31" s="73"/>
      <c r="M31" s="73"/>
      <c r="N31" s="73"/>
      <c r="O31" s="77"/>
      <c r="P31" s="77"/>
      <c r="Q31" s="77"/>
      <c r="R31" s="77"/>
      <c r="S31" s="87"/>
      <c r="T31" s="87"/>
      <c r="U31" s="87"/>
      <c r="V31" s="87"/>
      <c r="W31" s="80"/>
      <c r="X31" s="80"/>
      <c r="Y31" s="80"/>
      <c r="Z31" s="80"/>
      <c r="AA31" s="82"/>
      <c r="AB31" s="82">
        <v>30</v>
      </c>
      <c r="AC31" s="82" t="s">
        <v>231</v>
      </c>
      <c r="AD31" s="82">
        <v>2</v>
      </c>
      <c r="AE31" s="65">
        <f t="shared" si="4"/>
        <v>30</v>
      </c>
      <c r="AF31" s="69">
        <f t="shared" si="5"/>
        <v>50</v>
      </c>
      <c r="AG31" s="65">
        <f t="shared" si="6"/>
        <v>2</v>
      </c>
    </row>
    <row r="32" spans="1:33" ht="28.8" x14ac:dyDescent="0.3">
      <c r="A32" s="54">
        <v>20</v>
      </c>
      <c r="B32" s="43" t="s">
        <v>49</v>
      </c>
      <c r="C32" s="53" t="s">
        <v>108</v>
      </c>
      <c r="D32" s="65"/>
      <c r="E32" s="65">
        <v>2</v>
      </c>
      <c r="F32" s="96"/>
      <c r="G32" s="71"/>
      <c r="H32" s="71" t="s">
        <v>58</v>
      </c>
      <c r="I32" s="71"/>
      <c r="J32" s="71" t="s">
        <v>58</v>
      </c>
      <c r="K32" s="73"/>
      <c r="L32" s="73">
        <v>15</v>
      </c>
      <c r="M32" s="73" t="s">
        <v>231</v>
      </c>
      <c r="N32" s="73">
        <v>2</v>
      </c>
      <c r="O32" s="77"/>
      <c r="P32" s="77"/>
      <c r="Q32" s="77"/>
      <c r="R32" s="77"/>
      <c r="S32" s="87"/>
      <c r="T32" s="87"/>
      <c r="U32" s="87"/>
      <c r="V32" s="87"/>
      <c r="W32" s="80"/>
      <c r="X32" s="80"/>
      <c r="Y32" s="80"/>
      <c r="Z32" s="80"/>
      <c r="AA32" s="82"/>
      <c r="AB32" s="82"/>
      <c r="AC32" s="82"/>
      <c r="AD32" s="82"/>
      <c r="AE32" s="65">
        <f t="shared" si="4"/>
        <v>15</v>
      </c>
      <c r="AF32" s="69">
        <f t="shared" si="5"/>
        <v>50</v>
      </c>
      <c r="AG32" s="65">
        <f t="shared" si="6"/>
        <v>2</v>
      </c>
    </row>
    <row r="33" spans="1:33" x14ac:dyDescent="0.3">
      <c r="A33" s="54">
        <v>21</v>
      </c>
      <c r="B33" s="43" t="s">
        <v>50</v>
      </c>
      <c r="C33" s="53" t="s">
        <v>109</v>
      </c>
      <c r="D33" s="65"/>
      <c r="E33" s="65">
        <v>1</v>
      </c>
      <c r="F33" s="96"/>
      <c r="G33" s="71"/>
      <c r="H33" s="71">
        <v>30</v>
      </c>
      <c r="I33" s="71"/>
      <c r="J33" s="71">
        <v>2</v>
      </c>
      <c r="K33" s="73"/>
      <c r="L33" s="73"/>
      <c r="M33" s="73"/>
      <c r="N33" s="73"/>
      <c r="O33" s="77"/>
      <c r="P33" s="77"/>
      <c r="Q33" s="77"/>
      <c r="R33" s="77"/>
      <c r="S33" s="87"/>
      <c r="T33" s="87"/>
      <c r="U33" s="87"/>
      <c r="V33" s="87"/>
      <c r="W33" s="80"/>
      <c r="X33" s="80"/>
      <c r="Y33" s="80"/>
      <c r="Z33" s="80"/>
      <c r="AA33" s="82"/>
      <c r="AB33" s="82"/>
      <c r="AC33" s="82"/>
      <c r="AD33" s="82"/>
      <c r="AE33" s="65">
        <f t="shared" si="4"/>
        <v>30</v>
      </c>
      <c r="AF33" s="69">
        <f t="shared" si="5"/>
        <v>50</v>
      </c>
      <c r="AG33" s="65">
        <f t="shared" si="6"/>
        <v>2</v>
      </c>
    </row>
    <row r="34" spans="1:33" x14ac:dyDescent="0.3">
      <c r="A34" s="54">
        <v>22</v>
      </c>
      <c r="B34" s="43" t="s">
        <v>60</v>
      </c>
      <c r="C34" s="53" t="s">
        <v>110</v>
      </c>
      <c r="D34" s="65"/>
      <c r="E34" s="65">
        <v>1</v>
      </c>
      <c r="F34" s="96"/>
      <c r="G34" s="71"/>
      <c r="H34" s="71">
        <v>30</v>
      </c>
      <c r="I34" s="71"/>
      <c r="J34" s="71">
        <v>2</v>
      </c>
      <c r="K34" s="73"/>
      <c r="L34" s="73"/>
      <c r="M34" s="73"/>
      <c r="N34" s="73"/>
      <c r="O34" s="77"/>
      <c r="P34" s="77"/>
      <c r="Q34" s="77"/>
      <c r="R34" s="77"/>
      <c r="S34" s="87"/>
      <c r="T34" s="87"/>
      <c r="U34" s="87"/>
      <c r="V34" s="87"/>
      <c r="W34" s="80"/>
      <c r="X34" s="80"/>
      <c r="Y34" s="80"/>
      <c r="Z34" s="80"/>
      <c r="AA34" s="82"/>
      <c r="AB34" s="82"/>
      <c r="AC34" s="82"/>
      <c r="AD34" s="82"/>
      <c r="AE34" s="65">
        <f t="shared" si="4"/>
        <v>30</v>
      </c>
      <c r="AF34" s="69">
        <f t="shared" si="5"/>
        <v>50</v>
      </c>
      <c r="AG34" s="65">
        <f t="shared" si="6"/>
        <v>2</v>
      </c>
    </row>
    <row r="35" spans="1:33" x14ac:dyDescent="0.3">
      <c r="A35" s="54">
        <v>23</v>
      </c>
      <c r="B35" s="43" t="s">
        <v>52</v>
      </c>
      <c r="C35" s="53" t="s">
        <v>111</v>
      </c>
      <c r="D35" s="65"/>
      <c r="E35" s="65">
        <v>2</v>
      </c>
      <c r="F35" s="96"/>
      <c r="G35" s="71"/>
      <c r="H35" s="71"/>
      <c r="I35" s="71"/>
      <c r="J35" s="71"/>
      <c r="K35" s="73"/>
      <c r="L35" s="73">
        <v>30</v>
      </c>
      <c r="M35" s="73"/>
      <c r="N35" s="73">
        <v>2</v>
      </c>
      <c r="O35" s="77"/>
      <c r="P35" s="77"/>
      <c r="Q35" s="77"/>
      <c r="R35" s="77"/>
      <c r="S35" s="87"/>
      <c r="T35" s="87"/>
      <c r="U35" s="87"/>
      <c r="V35" s="87"/>
      <c r="W35" s="80"/>
      <c r="X35" s="80"/>
      <c r="Y35" s="80"/>
      <c r="Z35" s="80"/>
      <c r="AA35" s="82"/>
      <c r="AB35" s="82"/>
      <c r="AC35" s="82"/>
      <c r="AD35" s="82"/>
      <c r="AE35" s="65">
        <f t="shared" si="4"/>
        <v>30</v>
      </c>
      <c r="AF35" s="69">
        <f t="shared" si="5"/>
        <v>50</v>
      </c>
      <c r="AG35" s="65">
        <f t="shared" si="6"/>
        <v>2</v>
      </c>
    </row>
    <row r="36" spans="1:33" x14ac:dyDescent="0.3">
      <c r="A36" s="54">
        <v>24</v>
      </c>
      <c r="B36" s="43" t="s">
        <v>51</v>
      </c>
      <c r="C36" s="53" t="s">
        <v>112</v>
      </c>
      <c r="D36" s="65"/>
      <c r="E36" s="65">
        <v>3</v>
      </c>
      <c r="F36" s="96"/>
      <c r="G36" s="71"/>
      <c r="H36" s="71"/>
      <c r="I36" s="71"/>
      <c r="J36" s="71"/>
      <c r="K36" s="73"/>
      <c r="L36" s="73"/>
      <c r="M36" s="73"/>
      <c r="N36" s="73"/>
      <c r="O36" s="77"/>
      <c r="P36" s="77">
        <v>30</v>
      </c>
      <c r="Q36" s="77"/>
      <c r="R36" s="77">
        <v>2</v>
      </c>
      <c r="S36" s="87"/>
      <c r="T36" s="87"/>
      <c r="U36" s="87"/>
      <c r="V36" s="87"/>
      <c r="W36" s="80"/>
      <c r="X36" s="80"/>
      <c r="Y36" s="80"/>
      <c r="Z36" s="80"/>
      <c r="AA36" s="82"/>
      <c r="AB36" s="82"/>
      <c r="AC36" s="82"/>
      <c r="AD36" s="82"/>
      <c r="AE36" s="65">
        <f t="shared" si="4"/>
        <v>30</v>
      </c>
      <c r="AF36" s="69">
        <f t="shared" si="5"/>
        <v>50</v>
      </c>
      <c r="AG36" s="65">
        <v>2</v>
      </c>
    </row>
    <row r="37" spans="1:33" x14ac:dyDescent="0.3">
      <c r="A37" s="54">
        <v>25</v>
      </c>
      <c r="B37" s="43" t="s">
        <v>53</v>
      </c>
      <c r="C37" s="53" t="s">
        <v>113</v>
      </c>
      <c r="D37" s="65">
        <v>2</v>
      </c>
      <c r="E37" s="65">
        <v>1.2</v>
      </c>
      <c r="F37" s="96"/>
      <c r="G37" s="71"/>
      <c r="H37" s="71">
        <v>30</v>
      </c>
      <c r="I37" s="71"/>
      <c r="J37" s="71">
        <v>2</v>
      </c>
      <c r="K37" s="73"/>
      <c r="L37" s="73">
        <v>30</v>
      </c>
      <c r="M37" s="73"/>
      <c r="N37" s="73">
        <v>3</v>
      </c>
      <c r="O37" s="77"/>
      <c r="P37" s="77"/>
      <c r="Q37" s="77"/>
      <c r="R37" s="77"/>
      <c r="S37" s="87"/>
      <c r="T37" s="87"/>
      <c r="U37" s="87"/>
      <c r="V37" s="87"/>
      <c r="W37" s="80"/>
      <c r="X37" s="80"/>
      <c r="Y37" s="80"/>
      <c r="Z37" s="80"/>
      <c r="AA37" s="82"/>
      <c r="AB37" s="82"/>
      <c r="AC37" s="82"/>
      <c r="AD37" s="82"/>
      <c r="AE37" s="65">
        <f t="shared" si="4"/>
        <v>60</v>
      </c>
      <c r="AF37" s="69">
        <f t="shared" si="5"/>
        <v>125</v>
      </c>
      <c r="AG37" s="65">
        <f t="shared" si="6"/>
        <v>5</v>
      </c>
    </row>
    <row r="38" spans="1:33" ht="28.8" x14ac:dyDescent="0.3">
      <c r="A38" s="54">
        <v>26</v>
      </c>
      <c r="B38" s="43" t="s">
        <v>54</v>
      </c>
      <c r="C38" s="53" t="s">
        <v>114</v>
      </c>
      <c r="D38" s="65">
        <v>3</v>
      </c>
      <c r="E38" s="65" t="s">
        <v>63</v>
      </c>
      <c r="F38" s="96">
        <v>1.2</v>
      </c>
      <c r="G38" s="71">
        <v>15</v>
      </c>
      <c r="H38" s="71">
        <v>15</v>
      </c>
      <c r="I38" s="71"/>
      <c r="J38" s="71">
        <v>2</v>
      </c>
      <c r="K38" s="73">
        <v>15</v>
      </c>
      <c r="L38" s="73">
        <v>30</v>
      </c>
      <c r="M38" s="73"/>
      <c r="N38" s="73">
        <v>2</v>
      </c>
      <c r="O38" s="77">
        <v>15</v>
      </c>
      <c r="P38" s="77">
        <v>30</v>
      </c>
      <c r="Q38" s="77"/>
      <c r="R38" s="77">
        <v>2</v>
      </c>
      <c r="S38" s="87"/>
      <c r="T38" s="87"/>
      <c r="U38" s="87"/>
      <c r="V38" s="87"/>
      <c r="W38" s="80"/>
      <c r="X38" s="80"/>
      <c r="Y38" s="80"/>
      <c r="Z38" s="80"/>
      <c r="AA38" s="82"/>
      <c r="AB38" s="82"/>
      <c r="AC38" s="82"/>
      <c r="AD38" s="82"/>
      <c r="AE38" s="65">
        <f t="shared" si="4"/>
        <v>120</v>
      </c>
      <c r="AF38" s="69">
        <f t="shared" si="5"/>
        <v>150</v>
      </c>
      <c r="AG38" s="65">
        <f t="shared" si="6"/>
        <v>6</v>
      </c>
    </row>
    <row r="39" spans="1:33" ht="28.8" x14ac:dyDescent="0.3">
      <c r="A39" s="54">
        <v>27</v>
      </c>
      <c r="B39" s="43" t="s">
        <v>59</v>
      </c>
      <c r="C39" s="53" t="s">
        <v>115</v>
      </c>
      <c r="D39" s="65">
        <v>4</v>
      </c>
      <c r="E39" s="65">
        <v>4</v>
      </c>
      <c r="F39" s="96"/>
      <c r="G39" s="71"/>
      <c r="H39" s="71"/>
      <c r="I39" s="71"/>
      <c r="J39" s="71"/>
      <c r="K39" s="73"/>
      <c r="L39" s="73"/>
      <c r="M39" s="73"/>
      <c r="N39" s="73"/>
      <c r="O39" s="77"/>
      <c r="P39" s="77"/>
      <c r="Q39" s="77"/>
      <c r="R39" s="77"/>
      <c r="S39" s="87">
        <v>15</v>
      </c>
      <c r="T39" s="87">
        <v>30</v>
      </c>
      <c r="U39" s="87"/>
      <c r="V39" s="87">
        <v>2</v>
      </c>
      <c r="W39" s="80"/>
      <c r="X39" s="80"/>
      <c r="Y39" s="80"/>
      <c r="Z39" s="80"/>
      <c r="AA39" s="82"/>
      <c r="AB39" s="82"/>
      <c r="AC39" s="82"/>
      <c r="AD39" s="82"/>
      <c r="AE39" s="65">
        <f t="shared" si="4"/>
        <v>45</v>
      </c>
      <c r="AF39" s="69">
        <f t="shared" si="5"/>
        <v>50</v>
      </c>
      <c r="AG39" s="65">
        <f t="shared" si="6"/>
        <v>2</v>
      </c>
    </row>
    <row r="40" spans="1:33" ht="43.2" x14ac:dyDescent="0.3">
      <c r="A40" s="54">
        <v>28</v>
      </c>
      <c r="B40" s="43" t="s">
        <v>157</v>
      </c>
      <c r="C40" s="53" t="s">
        <v>158</v>
      </c>
      <c r="D40" s="65"/>
      <c r="E40" s="65">
        <v>5</v>
      </c>
      <c r="F40" s="96"/>
      <c r="G40" s="71"/>
      <c r="H40" s="71"/>
      <c r="I40" s="71"/>
      <c r="J40" s="71"/>
      <c r="K40" s="73"/>
      <c r="L40" s="73"/>
      <c r="M40" s="73"/>
      <c r="N40" s="73"/>
      <c r="O40" s="77"/>
      <c r="P40" s="77"/>
      <c r="Q40" s="77"/>
      <c r="R40" s="77"/>
      <c r="S40" s="87"/>
      <c r="T40" s="87"/>
      <c r="U40" s="87"/>
      <c r="V40" s="87"/>
      <c r="W40" s="80"/>
      <c r="X40" s="80">
        <v>30</v>
      </c>
      <c r="Y40" s="80"/>
      <c r="Z40" s="80">
        <v>2</v>
      </c>
      <c r="AA40" s="82"/>
      <c r="AB40" s="82"/>
      <c r="AC40" s="82"/>
      <c r="AD40" s="82"/>
      <c r="AE40" s="65">
        <v>30</v>
      </c>
      <c r="AF40" s="69">
        <v>50</v>
      </c>
      <c r="AG40" s="65">
        <v>2</v>
      </c>
    </row>
    <row r="41" spans="1:33" ht="28.8" x14ac:dyDescent="0.3">
      <c r="A41" s="54">
        <v>29</v>
      </c>
      <c r="B41" s="43" t="s">
        <v>146</v>
      </c>
      <c r="C41" s="53" t="s">
        <v>161</v>
      </c>
      <c r="D41" s="65">
        <v>1</v>
      </c>
      <c r="E41" s="65">
        <v>1</v>
      </c>
      <c r="F41" s="96"/>
      <c r="G41" s="71">
        <v>30</v>
      </c>
      <c r="H41" s="71"/>
      <c r="I41" s="71"/>
      <c r="J41" s="71">
        <v>2</v>
      </c>
      <c r="K41" s="73"/>
      <c r="L41" s="73"/>
      <c r="M41" s="73"/>
      <c r="N41" s="73"/>
      <c r="O41" s="77"/>
      <c r="P41" s="77"/>
      <c r="Q41" s="77"/>
      <c r="R41" s="77"/>
      <c r="S41" s="87"/>
      <c r="T41" s="87"/>
      <c r="U41" s="87"/>
      <c r="V41" s="87"/>
      <c r="W41" s="80"/>
      <c r="X41" s="80"/>
      <c r="Y41" s="80"/>
      <c r="Z41" s="80"/>
      <c r="AA41" s="82"/>
      <c r="AB41" s="82"/>
      <c r="AC41" s="82"/>
      <c r="AD41" s="82"/>
      <c r="AE41" s="65">
        <f t="shared" si="4"/>
        <v>30</v>
      </c>
      <c r="AF41" s="69">
        <f t="shared" si="5"/>
        <v>50</v>
      </c>
      <c r="AG41" s="65">
        <f>SUM(J41,N41,R41,V41,Z41,AD41)</f>
        <v>2</v>
      </c>
    </row>
    <row r="42" spans="1:33" x14ac:dyDescent="0.3">
      <c r="A42" s="54">
        <v>30</v>
      </c>
      <c r="B42" s="43" t="s">
        <v>55</v>
      </c>
      <c r="C42" s="53" t="s">
        <v>162</v>
      </c>
      <c r="D42" s="65"/>
      <c r="E42" s="65">
        <v>5</v>
      </c>
      <c r="F42" s="96"/>
      <c r="G42" s="71"/>
      <c r="H42" s="71"/>
      <c r="I42" s="71"/>
      <c r="J42" s="71"/>
      <c r="K42" s="73"/>
      <c r="L42" s="73"/>
      <c r="M42" s="73"/>
      <c r="N42" s="73"/>
      <c r="O42" s="77"/>
      <c r="P42" s="77"/>
      <c r="Q42" s="77"/>
      <c r="R42" s="77"/>
      <c r="S42" s="87"/>
      <c r="T42" s="87"/>
      <c r="U42" s="87"/>
      <c r="V42" s="87"/>
      <c r="W42" s="80"/>
      <c r="X42" s="80">
        <v>15</v>
      </c>
      <c r="Y42" s="80"/>
      <c r="Z42" s="80">
        <v>1</v>
      </c>
      <c r="AA42" s="82"/>
      <c r="AB42" s="82"/>
      <c r="AC42" s="82"/>
      <c r="AD42" s="82"/>
      <c r="AE42" s="65">
        <f t="shared" si="4"/>
        <v>15</v>
      </c>
      <c r="AF42" s="69">
        <f t="shared" si="5"/>
        <v>25</v>
      </c>
      <c r="AG42" s="65">
        <f>SUM(J42,N42,R42,V42,Z42,AD42)</f>
        <v>1</v>
      </c>
    </row>
    <row r="43" spans="1:33" ht="28.8" x14ac:dyDescent="0.3">
      <c r="A43" s="54">
        <v>31</v>
      </c>
      <c r="B43" s="43" t="s">
        <v>159</v>
      </c>
      <c r="C43" s="53" t="s">
        <v>163</v>
      </c>
      <c r="D43" s="65"/>
      <c r="E43" s="65">
        <v>2</v>
      </c>
      <c r="F43" s="96"/>
      <c r="G43" s="71"/>
      <c r="H43" s="71"/>
      <c r="I43" s="71"/>
      <c r="J43" s="71"/>
      <c r="K43" s="73"/>
      <c r="L43" s="73">
        <v>15</v>
      </c>
      <c r="M43" s="73" t="s">
        <v>231</v>
      </c>
      <c r="N43" s="73">
        <v>2</v>
      </c>
      <c r="O43" s="77"/>
      <c r="P43" s="77"/>
      <c r="Q43" s="77"/>
      <c r="R43" s="77"/>
      <c r="S43" s="87"/>
      <c r="T43" s="87"/>
      <c r="U43" s="87"/>
      <c r="V43" s="87"/>
      <c r="W43" s="80"/>
      <c r="X43" s="80"/>
      <c r="Y43" s="80"/>
      <c r="Z43" s="80"/>
      <c r="AA43" s="82"/>
      <c r="AB43" s="82"/>
      <c r="AC43" s="82"/>
      <c r="AD43" s="82"/>
      <c r="AE43" s="65">
        <f t="shared" si="4"/>
        <v>15</v>
      </c>
      <c r="AF43" s="69">
        <f t="shared" si="5"/>
        <v>50</v>
      </c>
      <c r="AG43" s="65">
        <f t="shared" ref="AG43:AG50" si="7">SUM(J43,N43,R43,V43,Z43,AD43)</f>
        <v>2</v>
      </c>
    </row>
    <row r="44" spans="1:33" x14ac:dyDescent="0.3">
      <c r="A44" s="54">
        <v>32</v>
      </c>
      <c r="B44" s="43" t="s">
        <v>56</v>
      </c>
      <c r="C44" s="53" t="s">
        <v>164</v>
      </c>
      <c r="D44" s="65"/>
      <c r="E44" s="65">
        <v>3</v>
      </c>
      <c r="F44" s="96"/>
      <c r="G44" s="71"/>
      <c r="H44" s="71"/>
      <c r="I44" s="71"/>
      <c r="J44" s="71"/>
      <c r="K44" s="73"/>
      <c r="L44" s="73"/>
      <c r="M44" s="73"/>
      <c r="N44" s="73"/>
      <c r="O44" s="77"/>
      <c r="P44" s="77">
        <v>30</v>
      </c>
      <c r="Q44" s="77"/>
      <c r="R44" s="77">
        <v>2</v>
      </c>
      <c r="S44" s="87"/>
      <c r="T44" s="87"/>
      <c r="U44" s="87"/>
      <c r="V44" s="87"/>
      <c r="W44" s="80"/>
      <c r="X44" s="80"/>
      <c r="Y44" s="80"/>
      <c r="Z44" s="80"/>
      <c r="AA44" s="82"/>
      <c r="AB44" s="82"/>
      <c r="AC44" s="82"/>
      <c r="AD44" s="82"/>
      <c r="AE44" s="65">
        <f t="shared" si="4"/>
        <v>30</v>
      </c>
      <c r="AF44" s="69">
        <f t="shared" si="5"/>
        <v>50</v>
      </c>
      <c r="AG44" s="65">
        <f t="shared" si="7"/>
        <v>2</v>
      </c>
    </row>
    <row r="45" spans="1:33" ht="28.8" x14ac:dyDescent="0.3">
      <c r="A45" s="54">
        <v>33</v>
      </c>
      <c r="B45" s="43" t="s">
        <v>154</v>
      </c>
      <c r="C45" s="53" t="s">
        <v>243</v>
      </c>
      <c r="D45" s="65"/>
      <c r="E45" s="65">
        <v>1</v>
      </c>
      <c r="F45" s="96"/>
      <c r="G45" s="71">
        <v>15</v>
      </c>
      <c r="H45" s="71">
        <v>30</v>
      </c>
      <c r="I45" s="71" t="s">
        <v>231</v>
      </c>
      <c r="J45" s="71">
        <v>4</v>
      </c>
      <c r="K45" s="73"/>
      <c r="L45" s="73"/>
      <c r="M45" s="73"/>
      <c r="N45" s="73"/>
      <c r="O45" s="77"/>
      <c r="P45" s="77"/>
      <c r="Q45" s="77"/>
      <c r="R45" s="77"/>
      <c r="S45" s="87"/>
      <c r="T45" s="87"/>
      <c r="U45" s="87"/>
      <c r="V45" s="87"/>
      <c r="W45" s="80"/>
      <c r="X45" s="80"/>
      <c r="Y45" s="80"/>
      <c r="Z45" s="80"/>
      <c r="AA45" s="82"/>
      <c r="AB45" s="82"/>
      <c r="AC45" s="82"/>
      <c r="AD45" s="82"/>
      <c r="AE45" s="65">
        <f t="shared" si="4"/>
        <v>45</v>
      </c>
      <c r="AF45" s="69">
        <f t="shared" si="5"/>
        <v>100</v>
      </c>
      <c r="AG45" s="65">
        <f t="shared" si="7"/>
        <v>4</v>
      </c>
    </row>
    <row r="46" spans="1:33" ht="28.8" x14ac:dyDescent="0.3">
      <c r="A46" s="54">
        <v>34</v>
      </c>
      <c r="B46" s="43" t="s">
        <v>155</v>
      </c>
      <c r="C46" s="53" t="s">
        <v>165</v>
      </c>
      <c r="D46" s="65"/>
      <c r="E46" s="65">
        <v>4</v>
      </c>
      <c r="F46" s="96"/>
      <c r="G46" s="71"/>
      <c r="H46" s="71"/>
      <c r="I46" s="71"/>
      <c r="J46" s="71"/>
      <c r="K46" s="73"/>
      <c r="L46" s="73"/>
      <c r="M46" s="73"/>
      <c r="N46" s="73"/>
      <c r="O46" s="77"/>
      <c r="P46" s="77"/>
      <c r="Q46" s="77"/>
      <c r="R46" s="77"/>
      <c r="S46" s="87">
        <v>15</v>
      </c>
      <c r="T46" s="87">
        <v>30</v>
      </c>
      <c r="U46" s="87"/>
      <c r="V46" s="87">
        <v>2</v>
      </c>
      <c r="W46" s="80"/>
      <c r="X46" s="80"/>
      <c r="Y46" s="80"/>
      <c r="Z46" s="80"/>
      <c r="AA46" s="82"/>
      <c r="AB46" s="82"/>
      <c r="AC46" s="82"/>
      <c r="AD46" s="82"/>
      <c r="AE46" s="65">
        <v>45</v>
      </c>
      <c r="AF46" s="69">
        <v>50</v>
      </c>
      <c r="AG46" s="65">
        <v>2</v>
      </c>
    </row>
    <row r="47" spans="1:33" x14ac:dyDescent="0.3">
      <c r="A47" s="54">
        <v>35</v>
      </c>
      <c r="B47" s="43" t="s">
        <v>68</v>
      </c>
      <c r="C47" s="53" t="s">
        <v>166</v>
      </c>
      <c r="D47" s="65"/>
      <c r="E47" s="65">
        <v>3</v>
      </c>
      <c r="F47" s="96"/>
      <c r="G47" s="71" t="s">
        <v>58</v>
      </c>
      <c r="H47" s="71"/>
      <c r="I47" s="71"/>
      <c r="J47" s="71" t="s">
        <v>58</v>
      </c>
      <c r="K47" s="73"/>
      <c r="L47" s="73"/>
      <c r="M47" s="73"/>
      <c r="N47" s="73"/>
      <c r="O47" s="77">
        <v>15</v>
      </c>
      <c r="P47" s="77"/>
      <c r="Q47" s="77"/>
      <c r="R47" s="77">
        <v>1</v>
      </c>
      <c r="S47" s="87"/>
      <c r="T47" s="87"/>
      <c r="U47" s="87"/>
      <c r="V47" s="87"/>
      <c r="W47" s="80"/>
      <c r="X47" s="80"/>
      <c r="Y47" s="80"/>
      <c r="Z47" s="80"/>
      <c r="AA47" s="82"/>
      <c r="AB47" s="82"/>
      <c r="AC47" s="82"/>
      <c r="AD47" s="82"/>
      <c r="AE47" s="65">
        <f t="shared" si="4"/>
        <v>15</v>
      </c>
      <c r="AF47" s="69">
        <f t="shared" si="5"/>
        <v>25</v>
      </c>
      <c r="AG47" s="65">
        <f t="shared" si="7"/>
        <v>1</v>
      </c>
    </row>
    <row r="48" spans="1:33" x14ac:dyDescent="0.3">
      <c r="A48" s="54">
        <v>36</v>
      </c>
      <c r="B48" s="43" t="s">
        <v>69</v>
      </c>
      <c r="C48" s="53" t="s">
        <v>167</v>
      </c>
      <c r="D48" s="65"/>
      <c r="E48" s="65">
        <v>1</v>
      </c>
      <c r="F48" s="96"/>
      <c r="G48" s="71">
        <v>30</v>
      </c>
      <c r="H48" s="71"/>
      <c r="I48" s="71"/>
      <c r="J48" s="71">
        <v>2</v>
      </c>
      <c r="K48" s="73"/>
      <c r="L48" s="73"/>
      <c r="M48" s="73"/>
      <c r="N48" s="73"/>
      <c r="O48" s="77"/>
      <c r="P48" s="77"/>
      <c r="Q48" s="77"/>
      <c r="R48" s="77"/>
      <c r="S48" s="87"/>
      <c r="T48" s="87"/>
      <c r="U48" s="87"/>
      <c r="V48" s="87"/>
      <c r="W48" s="80"/>
      <c r="X48" s="80"/>
      <c r="Y48" s="80"/>
      <c r="Z48" s="80"/>
      <c r="AA48" s="82"/>
      <c r="AB48" s="82"/>
      <c r="AC48" s="82"/>
      <c r="AD48" s="82"/>
      <c r="AE48" s="65">
        <f t="shared" si="4"/>
        <v>30</v>
      </c>
      <c r="AF48" s="69">
        <f t="shared" si="5"/>
        <v>50</v>
      </c>
      <c r="AG48" s="65">
        <f t="shared" si="7"/>
        <v>2</v>
      </c>
    </row>
    <row r="49" spans="1:33" ht="28.8" customHeight="1" x14ac:dyDescent="0.3">
      <c r="A49" s="54">
        <v>37</v>
      </c>
      <c r="B49" s="43" t="s">
        <v>65</v>
      </c>
      <c r="C49" s="53" t="s">
        <v>168</v>
      </c>
      <c r="D49" s="65"/>
      <c r="E49" s="65">
        <v>6</v>
      </c>
      <c r="F49" s="96"/>
      <c r="G49" s="71" t="s">
        <v>58</v>
      </c>
      <c r="H49" s="71"/>
      <c r="I49" s="71"/>
      <c r="J49" s="71" t="s">
        <v>58</v>
      </c>
      <c r="K49" s="73"/>
      <c r="L49" s="73"/>
      <c r="M49" s="73"/>
      <c r="N49" s="73"/>
      <c r="O49" s="77"/>
      <c r="P49" s="77"/>
      <c r="Q49" s="77"/>
      <c r="R49" s="77"/>
      <c r="S49" s="87"/>
      <c r="T49" s="87"/>
      <c r="U49" s="87"/>
      <c r="V49" s="87"/>
      <c r="W49" s="80"/>
      <c r="X49" s="80"/>
      <c r="Y49" s="80"/>
      <c r="Z49" s="80"/>
      <c r="AA49" s="82">
        <v>15</v>
      </c>
      <c r="AB49" s="82"/>
      <c r="AC49" s="82"/>
      <c r="AD49" s="82">
        <v>1</v>
      </c>
      <c r="AE49" s="65">
        <f t="shared" si="4"/>
        <v>15</v>
      </c>
      <c r="AF49" s="69">
        <f t="shared" si="5"/>
        <v>25</v>
      </c>
      <c r="AG49" s="65">
        <f t="shared" si="7"/>
        <v>1</v>
      </c>
    </row>
    <row r="50" spans="1:33" x14ac:dyDescent="0.3">
      <c r="A50" s="54">
        <v>38</v>
      </c>
      <c r="B50" s="43" t="s">
        <v>66</v>
      </c>
      <c r="C50" s="53" t="s">
        <v>169</v>
      </c>
      <c r="D50" s="65"/>
      <c r="E50" s="65">
        <v>3</v>
      </c>
      <c r="F50" s="96"/>
      <c r="G50" s="71"/>
      <c r="H50" s="71"/>
      <c r="I50" s="71"/>
      <c r="J50" s="71"/>
      <c r="K50" s="73"/>
      <c r="L50" s="73"/>
      <c r="M50" s="73"/>
      <c r="N50" s="73"/>
      <c r="O50" s="77"/>
      <c r="P50" s="77">
        <v>30</v>
      </c>
      <c r="Q50" s="77"/>
      <c r="R50" s="77">
        <v>2</v>
      </c>
      <c r="S50" s="87"/>
      <c r="T50" s="87"/>
      <c r="U50" s="87"/>
      <c r="V50" s="87"/>
      <c r="W50" s="80"/>
      <c r="X50" s="80"/>
      <c r="Y50" s="80"/>
      <c r="Z50" s="80"/>
      <c r="AA50" s="82"/>
      <c r="AB50" s="82"/>
      <c r="AC50" s="82"/>
      <c r="AD50" s="82"/>
      <c r="AE50" s="65">
        <f t="shared" si="4"/>
        <v>30</v>
      </c>
      <c r="AF50" s="69">
        <f t="shared" si="5"/>
        <v>50</v>
      </c>
      <c r="AG50" s="65">
        <f t="shared" si="7"/>
        <v>2</v>
      </c>
    </row>
    <row r="51" spans="1:33" ht="28.8" x14ac:dyDescent="0.3">
      <c r="A51" s="66">
        <v>39</v>
      </c>
      <c r="B51" s="56" t="s">
        <v>233</v>
      </c>
      <c r="C51" s="53" t="s">
        <v>170</v>
      </c>
      <c r="D51" s="65"/>
      <c r="E51" s="65" t="s">
        <v>73</v>
      </c>
      <c r="F51" s="96"/>
      <c r="G51" s="72"/>
      <c r="H51" s="72"/>
      <c r="I51" s="72"/>
      <c r="J51" s="72"/>
      <c r="K51" s="75"/>
      <c r="L51" s="75">
        <v>15</v>
      </c>
      <c r="M51" s="75"/>
      <c r="N51" s="73">
        <v>2</v>
      </c>
      <c r="O51" s="78"/>
      <c r="P51" s="78"/>
      <c r="Q51" s="78"/>
      <c r="R51" s="78"/>
      <c r="S51" s="94"/>
      <c r="T51" s="94">
        <v>15</v>
      </c>
      <c r="U51" s="94"/>
      <c r="V51" s="87">
        <v>2</v>
      </c>
      <c r="W51" s="95"/>
      <c r="X51" s="95"/>
      <c r="Y51" s="95"/>
      <c r="Z51" s="95"/>
      <c r="AA51" s="83"/>
      <c r="AB51" s="83">
        <v>15</v>
      </c>
      <c r="AC51" s="83"/>
      <c r="AD51" s="82">
        <v>2</v>
      </c>
      <c r="AE51" s="65">
        <f t="shared" si="4"/>
        <v>45</v>
      </c>
      <c r="AF51" s="69">
        <f t="shared" si="5"/>
        <v>150</v>
      </c>
      <c r="AG51" s="65">
        <f>SUM(J51,N51,R51,V51,Z51,AD51)</f>
        <v>6</v>
      </c>
    </row>
    <row r="52" spans="1:33" ht="28.8" x14ac:dyDescent="0.3">
      <c r="A52" s="54">
        <v>40</v>
      </c>
      <c r="B52" s="43" t="s">
        <v>61</v>
      </c>
      <c r="C52" s="53" t="s">
        <v>171</v>
      </c>
      <c r="D52" s="65"/>
      <c r="E52" s="65" t="s">
        <v>67</v>
      </c>
      <c r="F52" s="96"/>
      <c r="G52" s="71"/>
      <c r="H52" s="71"/>
      <c r="I52" s="71"/>
      <c r="J52" s="71"/>
      <c r="K52" s="73"/>
      <c r="L52" s="73"/>
      <c r="M52" s="73"/>
      <c r="N52" s="73"/>
      <c r="O52" s="77"/>
      <c r="P52" s="77">
        <v>30</v>
      </c>
      <c r="Q52" s="77"/>
      <c r="R52" s="77">
        <v>2</v>
      </c>
      <c r="S52" s="87"/>
      <c r="T52" s="87">
        <v>30</v>
      </c>
      <c r="U52" s="87"/>
      <c r="V52" s="87">
        <v>2</v>
      </c>
      <c r="W52" s="80"/>
      <c r="X52" s="80">
        <v>30</v>
      </c>
      <c r="Y52" s="80"/>
      <c r="Z52" s="80">
        <v>2</v>
      </c>
      <c r="AA52" s="82"/>
      <c r="AB52" s="82">
        <v>30</v>
      </c>
      <c r="AC52" s="82"/>
      <c r="AD52" s="82">
        <v>4</v>
      </c>
      <c r="AE52" s="65">
        <f t="shared" si="4"/>
        <v>120</v>
      </c>
      <c r="AF52" s="69">
        <f t="shared" si="5"/>
        <v>250</v>
      </c>
      <c r="AG52" s="65">
        <f>SUM(J52,N52,R52,V52,Z52,AD52)</f>
        <v>10</v>
      </c>
    </row>
    <row r="53" spans="1:33" s="45" customFormat="1" x14ac:dyDescent="0.3">
      <c r="A53" s="109" t="s">
        <v>12</v>
      </c>
      <c r="B53" s="115"/>
      <c r="C53" s="65"/>
      <c r="D53" s="65"/>
      <c r="E53" s="65"/>
      <c r="F53" s="65"/>
      <c r="G53" s="84">
        <f t="shared" ref="G53:AG53" si="8">SUM(G21:G52)</f>
        <v>105</v>
      </c>
      <c r="H53" s="84">
        <f t="shared" si="8"/>
        <v>210</v>
      </c>
      <c r="I53" s="84">
        <f t="shared" si="8"/>
        <v>0</v>
      </c>
      <c r="J53" s="69">
        <f t="shared" si="8"/>
        <v>22</v>
      </c>
      <c r="K53" s="84">
        <f t="shared" si="8"/>
        <v>45</v>
      </c>
      <c r="L53" s="84">
        <f t="shared" si="8"/>
        <v>225</v>
      </c>
      <c r="M53" s="84">
        <f t="shared" si="8"/>
        <v>0</v>
      </c>
      <c r="N53" s="69">
        <f t="shared" si="8"/>
        <v>24</v>
      </c>
      <c r="O53" s="84">
        <f t="shared" si="8"/>
        <v>45</v>
      </c>
      <c r="P53" s="84">
        <f t="shared" si="8"/>
        <v>195</v>
      </c>
      <c r="Q53" s="84">
        <f t="shared" si="8"/>
        <v>0</v>
      </c>
      <c r="R53" s="69">
        <f t="shared" si="8"/>
        <v>15</v>
      </c>
      <c r="S53" s="84">
        <f t="shared" si="8"/>
        <v>60</v>
      </c>
      <c r="T53" s="84">
        <f t="shared" si="8"/>
        <v>180</v>
      </c>
      <c r="U53" s="84">
        <f t="shared" si="8"/>
        <v>0</v>
      </c>
      <c r="V53" s="69">
        <f t="shared" si="8"/>
        <v>16</v>
      </c>
      <c r="W53" s="84">
        <f t="shared" si="8"/>
        <v>30</v>
      </c>
      <c r="X53" s="84">
        <f t="shared" si="8"/>
        <v>210</v>
      </c>
      <c r="Y53" s="84">
        <f t="shared" si="8"/>
        <v>0</v>
      </c>
      <c r="Z53" s="69">
        <f t="shared" si="8"/>
        <v>16</v>
      </c>
      <c r="AA53" s="84">
        <f t="shared" si="8"/>
        <v>30</v>
      </c>
      <c r="AB53" s="84">
        <f t="shared" si="8"/>
        <v>120</v>
      </c>
      <c r="AC53" s="84">
        <f t="shared" si="8"/>
        <v>0</v>
      </c>
      <c r="AD53" s="69">
        <f t="shared" si="8"/>
        <v>14</v>
      </c>
      <c r="AE53" s="84">
        <f t="shared" si="8"/>
        <v>1455</v>
      </c>
      <c r="AF53" s="84">
        <f t="shared" si="8"/>
        <v>2675</v>
      </c>
      <c r="AG53" s="69">
        <f t="shared" si="8"/>
        <v>107</v>
      </c>
    </row>
    <row r="54" spans="1:33" x14ac:dyDescent="0.3">
      <c r="A54" s="107" t="s">
        <v>80</v>
      </c>
      <c r="B54" s="108"/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108"/>
      <c r="AB54" s="108"/>
      <c r="AC54" s="108"/>
      <c r="AD54" s="108"/>
      <c r="AE54" s="108"/>
      <c r="AF54" s="108"/>
      <c r="AG54" s="108"/>
    </row>
    <row r="55" spans="1:33" x14ac:dyDescent="0.3">
      <c r="A55" s="107" t="s">
        <v>143</v>
      </c>
      <c r="B55" s="107"/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</row>
    <row r="56" spans="1:33" ht="28.8" x14ac:dyDescent="0.3">
      <c r="A56" s="54">
        <v>41</v>
      </c>
      <c r="B56" s="56" t="s">
        <v>234</v>
      </c>
      <c r="C56" s="53" t="s">
        <v>172</v>
      </c>
      <c r="D56" s="65" t="s">
        <v>58</v>
      </c>
      <c r="E56" s="96">
        <v>1</v>
      </c>
      <c r="F56" s="96"/>
      <c r="G56" s="71">
        <v>15</v>
      </c>
      <c r="H56" s="71"/>
      <c r="I56" s="71"/>
      <c r="J56" s="71">
        <v>1</v>
      </c>
      <c r="K56" s="73"/>
      <c r="L56" s="73"/>
      <c r="M56" s="73"/>
      <c r="N56" s="73"/>
      <c r="O56" s="77"/>
      <c r="P56" s="77"/>
      <c r="Q56" s="77"/>
      <c r="R56" s="77"/>
      <c r="S56" s="87"/>
      <c r="T56" s="87"/>
      <c r="U56" s="87"/>
      <c r="V56" s="87"/>
      <c r="W56" s="80"/>
      <c r="X56" s="80"/>
      <c r="Y56" s="80"/>
      <c r="Z56" s="80"/>
      <c r="AA56" s="82"/>
      <c r="AB56" s="82"/>
      <c r="AC56" s="82"/>
      <c r="AD56" s="82"/>
      <c r="AE56" s="65">
        <f t="shared" ref="AE56:AE63" si="9">SUM(G56:I56,K56:M56,O56:Q56,S56:U56,W56:Y56,AA56:AC56)</f>
        <v>15</v>
      </c>
      <c r="AF56" s="69">
        <f>25*AG56</f>
        <v>25</v>
      </c>
      <c r="AG56" s="65">
        <f>SUM(J56,N56,R56,V56,Z56,AD56)</f>
        <v>1</v>
      </c>
    </row>
    <row r="57" spans="1:33" x14ac:dyDescent="0.3">
      <c r="A57" s="54">
        <v>42</v>
      </c>
      <c r="B57" s="43" t="s">
        <v>224</v>
      </c>
      <c r="C57" s="53" t="s">
        <v>173</v>
      </c>
      <c r="D57" s="65">
        <v>1</v>
      </c>
      <c r="E57" s="96">
        <v>2</v>
      </c>
      <c r="F57" s="96"/>
      <c r="G57" s="71"/>
      <c r="H57" s="71"/>
      <c r="I57" s="71"/>
      <c r="J57" s="71"/>
      <c r="K57" s="73"/>
      <c r="L57" s="73">
        <v>15</v>
      </c>
      <c r="M57" s="73"/>
      <c r="N57" s="73">
        <v>1</v>
      </c>
      <c r="O57" s="77"/>
      <c r="P57" s="77"/>
      <c r="Q57" s="77"/>
      <c r="R57" s="77"/>
      <c r="S57" s="87"/>
      <c r="T57" s="87"/>
      <c r="U57" s="87"/>
      <c r="V57" s="87"/>
      <c r="W57" s="80"/>
      <c r="X57" s="80"/>
      <c r="Y57" s="80"/>
      <c r="Z57" s="80"/>
      <c r="AA57" s="82"/>
      <c r="AB57" s="82"/>
      <c r="AC57" s="82"/>
      <c r="AD57" s="82"/>
      <c r="AE57" s="65">
        <f t="shared" si="9"/>
        <v>15</v>
      </c>
      <c r="AF57" s="69">
        <f t="shared" ref="AF57:AF63" si="10">25*AG57</f>
        <v>25</v>
      </c>
      <c r="AG57" s="65">
        <f>SUM(J57,N57,R57,V57,Z57,AD57)</f>
        <v>1</v>
      </c>
    </row>
    <row r="58" spans="1:33" ht="28.8" x14ac:dyDescent="0.3">
      <c r="A58" s="54">
        <v>43</v>
      </c>
      <c r="B58" s="56" t="s">
        <v>225</v>
      </c>
      <c r="C58" s="53" t="s">
        <v>174</v>
      </c>
      <c r="D58" s="65"/>
      <c r="E58" s="65">
        <v>6</v>
      </c>
      <c r="F58" s="96"/>
      <c r="G58" s="71"/>
      <c r="H58" s="71"/>
      <c r="I58" s="71"/>
      <c r="J58" s="71"/>
      <c r="K58" s="73"/>
      <c r="L58" s="73"/>
      <c r="M58" s="73"/>
      <c r="N58" s="73"/>
      <c r="O58" s="77"/>
      <c r="P58" s="77"/>
      <c r="Q58" s="77"/>
      <c r="R58" s="77"/>
      <c r="S58" s="87"/>
      <c r="T58" s="87"/>
      <c r="U58" s="87"/>
      <c r="V58" s="87"/>
      <c r="W58" s="80"/>
      <c r="X58" s="80"/>
      <c r="Y58" s="80"/>
      <c r="Z58" s="80"/>
      <c r="AA58" s="82"/>
      <c r="AB58" s="82">
        <v>15</v>
      </c>
      <c r="AC58" s="82"/>
      <c r="AD58" s="82">
        <v>1</v>
      </c>
      <c r="AE58" s="65">
        <f t="shared" si="9"/>
        <v>15</v>
      </c>
      <c r="AF58" s="69">
        <f t="shared" si="10"/>
        <v>25</v>
      </c>
      <c r="AG58" s="65">
        <v>1</v>
      </c>
    </row>
    <row r="59" spans="1:33" ht="43.2" x14ac:dyDescent="0.3">
      <c r="A59" s="54">
        <v>44</v>
      </c>
      <c r="B59" s="56" t="s">
        <v>131</v>
      </c>
      <c r="C59" s="53" t="s">
        <v>175</v>
      </c>
      <c r="D59" s="65"/>
      <c r="E59" s="96">
        <v>6</v>
      </c>
      <c r="F59" s="96"/>
      <c r="G59" s="71"/>
      <c r="H59" s="71"/>
      <c r="I59" s="71"/>
      <c r="J59" s="71"/>
      <c r="K59" s="73" t="s">
        <v>58</v>
      </c>
      <c r="L59" s="73" t="s">
        <v>58</v>
      </c>
      <c r="M59" s="73"/>
      <c r="N59" s="73" t="s">
        <v>58</v>
      </c>
      <c r="O59" s="77"/>
      <c r="P59" s="77"/>
      <c r="Q59" s="77"/>
      <c r="R59" s="77"/>
      <c r="S59" s="87"/>
      <c r="T59" s="87"/>
      <c r="U59" s="87"/>
      <c r="V59" s="87"/>
      <c r="W59" s="80"/>
      <c r="X59" s="80"/>
      <c r="Y59" s="80"/>
      <c r="Z59" s="80"/>
      <c r="AA59" s="82"/>
      <c r="AB59" s="82">
        <v>15</v>
      </c>
      <c r="AC59" s="82"/>
      <c r="AD59" s="82">
        <v>1</v>
      </c>
      <c r="AE59" s="65">
        <f t="shared" si="9"/>
        <v>15</v>
      </c>
      <c r="AF59" s="69">
        <f t="shared" si="10"/>
        <v>25</v>
      </c>
      <c r="AG59" s="65">
        <v>1</v>
      </c>
    </row>
    <row r="60" spans="1:33" ht="43.2" x14ac:dyDescent="0.3">
      <c r="A60" s="54">
        <v>45</v>
      </c>
      <c r="B60" s="56" t="s">
        <v>226</v>
      </c>
      <c r="C60" s="53" t="s">
        <v>176</v>
      </c>
      <c r="D60" s="65"/>
      <c r="E60" s="96">
        <v>5</v>
      </c>
      <c r="F60" s="96"/>
      <c r="G60" s="71"/>
      <c r="H60" s="71"/>
      <c r="I60" s="71"/>
      <c r="J60" s="71"/>
      <c r="K60" s="73"/>
      <c r="L60" s="73"/>
      <c r="M60" s="73"/>
      <c r="N60" s="73"/>
      <c r="O60" s="77"/>
      <c r="P60" s="77"/>
      <c r="Q60" s="77"/>
      <c r="R60" s="77"/>
      <c r="S60" s="87"/>
      <c r="T60" s="87"/>
      <c r="U60" s="87"/>
      <c r="V60" s="87"/>
      <c r="W60" s="80">
        <v>15</v>
      </c>
      <c r="X60" s="80"/>
      <c r="Y60" s="80"/>
      <c r="Z60" s="80">
        <v>1</v>
      </c>
      <c r="AA60" s="82"/>
      <c r="AB60" s="82"/>
      <c r="AC60" s="82"/>
      <c r="AD60" s="82"/>
      <c r="AE60" s="65">
        <f t="shared" si="9"/>
        <v>15</v>
      </c>
      <c r="AF60" s="69">
        <f>25*AG60</f>
        <v>25</v>
      </c>
      <c r="AG60" s="65">
        <f>SUM(J60,N60,R60,V60,Z60,AD60)</f>
        <v>1</v>
      </c>
    </row>
    <row r="61" spans="1:33" ht="28.8" x14ac:dyDescent="0.3">
      <c r="A61" s="54">
        <v>46</v>
      </c>
      <c r="B61" s="56" t="s">
        <v>132</v>
      </c>
      <c r="C61" s="53" t="s">
        <v>220</v>
      </c>
      <c r="D61" s="65"/>
      <c r="E61" s="96">
        <v>6</v>
      </c>
      <c r="F61" s="96"/>
      <c r="G61" s="71"/>
      <c r="H61" s="71"/>
      <c r="I61" s="71"/>
      <c r="J61" s="71"/>
      <c r="K61" s="73"/>
      <c r="L61" s="73"/>
      <c r="M61" s="73"/>
      <c r="N61" s="73"/>
      <c r="O61" s="77"/>
      <c r="P61" s="77"/>
      <c r="Q61" s="77"/>
      <c r="R61" s="77"/>
      <c r="S61" s="87"/>
      <c r="T61" s="87"/>
      <c r="U61" s="87"/>
      <c r="V61" s="87"/>
      <c r="W61" s="80" t="s">
        <v>58</v>
      </c>
      <c r="X61" s="80"/>
      <c r="Y61" s="80"/>
      <c r="Z61" s="80" t="s">
        <v>58</v>
      </c>
      <c r="AA61" s="82"/>
      <c r="AB61" s="82">
        <v>15</v>
      </c>
      <c r="AC61" s="82"/>
      <c r="AD61" s="82">
        <v>1</v>
      </c>
      <c r="AE61" s="65">
        <f t="shared" si="9"/>
        <v>15</v>
      </c>
      <c r="AF61" s="69">
        <f>25*AG61</f>
        <v>25</v>
      </c>
      <c r="AG61" s="65">
        <v>1</v>
      </c>
    </row>
    <row r="62" spans="1:33" ht="28.8" x14ac:dyDescent="0.3">
      <c r="A62" s="54">
        <v>47</v>
      </c>
      <c r="B62" s="56" t="s">
        <v>134</v>
      </c>
      <c r="C62" s="53" t="s">
        <v>177</v>
      </c>
      <c r="D62" s="65" t="s">
        <v>58</v>
      </c>
      <c r="E62" s="96">
        <v>6</v>
      </c>
      <c r="F62" s="96"/>
      <c r="G62" s="71"/>
      <c r="H62" s="71"/>
      <c r="I62" s="71"/>
      <c r="J62" s="71"/>
      <c r="K62" s="73"/>
      <c r="L62" s="73"/>
      <c r="M62" s="73"/>
      <c r="N62" s="73"/>
      <c r="O62" s="77"/>
      <c r="P62" s="77"/>
      <c r="Q62" s="77"/>
      <c r="R62" s="77"/>
      <c r="S62" s="87"/>
      <c r="T62" s="87"/>
      <c r="U62" s="87"/>
      <c r="V62" s="87"/>
      <c r="W62" s="80"/>
      <c r="X62" s="80"/>
      <c r="Y62" s="80"/>
      <c r="Z62" s="80"/>
      <c r="AA62" s="82"/>
      <c r="AB62" s="82">
        <v>20</v>
      </c>
      <c r="AC62" s="82"/>
      <c r="AD62" s="82">
        <v>1</v>
      </c>
      <c r="AE62" s="65">
        <f t="shared" si="9"/>
        <v>20</v>
      </c>
      <c r="AF62" s="69">
        <f>25*AG62</f>
        <v>25</v>
      </c>
      <c r="AG62" s="65">
        <f>SUM(J62,N62,R62,V62,Z62,AD62)</f>
        <v>1</v>
      </c>
    </row>
    <row r="63" spans="1:33" ht="89.25" customHeight="1" x14ac:dyDescent="0.3">
      <c r="A63" s="54">
        <v>48</v>
      </c>
      <c r="B63" s="43" t="s">
        <v>227</v>
      </c>
      <c r="C63" s="53" t="s">
        <v>178</v>
      </c>
      <c r="D63" s="65">
        <v>5</v>
      </c>
      <c r="E63" s="96">
        <v>5</v>
      </c>
      <c r="F63" s="96"/>
      <c r="G63" s="71"/>
      <c r="H63" s="71"/>
      <c r="I63" s="71"/>
      <c r="J63" s="71"/>
      <c r="K63" s="73"/>
      <c r="L63" s="73"/>
      <c r="M63" s="73"/>
      <c r="N63" s="73"/>
      <c r="O63" s="77"/>
      <c r="P63" s="77"/>
      <c r="Q63" s="77"/>
      <c r="R63" s="77"/>
      <c r="S63" s="87"/>
      <c r="T63" s="87"/>
      <c r="U63" s="87"/>
      <c r="V63" s="87"/>
      <c r="W63" s="80"/>
      <c r="X63" s="80">
        <v>15</v>
      </c>
      <c r="Y63" s="80"/>
      <c r="Z63" s="80">
        <v>1</v>
      </c>
      <c r="AA63" s="82" t="s">
        <v>58</v>
      </c>
      <c r="AB63" s="82" t="s">
        <v>58</v>
      </c>
      <c r="AC63" s="82"/>
      <c r="AD63" s="82" t="s">
        <v>58</v>
      </c>
      <c r="AE63" s="65">
        <f t="shared" si="9"/>
        <v>15</v>
      </c>
      <c r="AF63" s="69">
        <f t="shared" si="10"/>
        <v>25</v>
      </c>
      <c r="AG63" s="65">
        <f>SUM(J63,N63,R63,V63,Z63,AD63)</f>
        <v>1</v>
      </c>
    </row>
    <row r="64" spans="1:33" ht="28.8" x14ac:dyDescent="0.3">
      <c r="A64" s="54">
        <v>49</v>
      </c>
      <c r="B64" s="43" t="s">
        <v>228</v>
      </c>
      <c r="C64" s="53" t="s">
        <v>179</v>
      </c>
      <c r="D64" s="65"/>
      <c r="E64" s="96">
        <v>2</v>
      </c>
      <c r="F64" s="96"/>
      <c r="G64" s="71"/>
      <c r="H64" s="71"/>
      <c r="I64" s="71"/>
      <c r="J64" s="71"/>
      <c r="K64" s="73">
        <v>15</v>
      </c>
      <c r="L64" s="73">
        <v>15</v>
      </c>
      <c r="M64" s="73"/>
      <c r="N64" s="73">
        <v>2</v>
      </c>
      <c r="O64" s="77"/>
      <c r="P64" s="77"/>
      <c r="Q64" s="77"/>
      <c r="R64" s="77"/>
      <c r="S64" s="87"/>
      <c r="T64" s="87"/>
      <c r="U64" s="87"/>
      <c r="V64" s="87"/>
      <c r="W64" s="80"/>
      <c r="X64" s="80" t="s">
        <v>58</v>
      </c>
      <c r="Y64" s="80"/>
      <c r="Z64" s="80" t="s">
        <v>58</v>
      </c>
      <c r="AA64" s="82"/>
      <c r="AB64" s="82"/>
      <c r="AC64" s="82"/>
      <c r="AD64" s="82"/>
      <c r="AE64" s="65">
        <v>30</v>
      </c>
      <c r="AF64" s="69">
        <v>50</v>
      </c>
      <c r="AG64" s="65">
        <v>2</v>
      </c>
    </row>
    <row r="65" spans="1:33" ht="43.2" x14ac:dyDescent="0.3">
      <c r="A65" s="54">
        <v>50</v>
      </c>
      <c r="B65" s="43" t="s">
        <v>235</v>
      </c>
      <c r="C65" s="53" t="s">
        <v>218</v>
      </c>
      <c r="D65" s="65"/>
      <c r="E65" s="96">
        <v>5</v>
      </c>
      <c r="F65" s="96"/>
      <c r="G65" s="71"/>
      <c r="H65" s="71" t="s">
        <v>58</v>
      </c>
      <c r="I65" s="71"/>
      <c r="J65" s="71" t="s">
        <v>58</v>
      </c>
      <c r="K65" s="73"/>
      <c r="L65" s="73"/>
      <c r="M65" s="73"/>
      <c r="N65" s="73"/>
      <c r="O65" s="77"/>
      <c r="P65" s="77"/>
      <c r="Q65" s="77"/>
      <c r="R65" s="77"/>
      <c r="S65" s="87"/>
      <c r="T65" s="87"/>
      <c r="U65" s="87"/>
      <c r="V65" s="87"/>
      <c r="W65" s="80"/>
      <c r="X65" s="80">
        <v>15</v>
      </c>
      <c r="Y65" s="80"/>
      <c r="Z65" s="80">
        <v>1</v>
      </c>
      <c r="AA65" s="82"/>
      <c r="AB65" s="82" t="s">
        <v>58</v>
      </c>
      <c r="AC65" s="82"/>
      <c r="AD65" s="82" t="s">
        <v>58</v>
      </c>
      <c r="AE65" s="65">
        <v>15</v>
      </c>
      <c r="AF65" s="69">
        <v>25</v>
      </c>
      <c r="AG65" s="65">
        <v>1</v>
      </c>
    </row>
    <row r="66" spans="1:33" ht="43.2" x14ac:dyDescent="0.3">
      <c r="A66" s="54">
        <v>51</v>
      </c>
      <c r="B66" s="43" t="s">
        <v>135</v>
      </c>
      <c r="C66" s="53" t="s">
        <v>180</v>
      </c>
      <c r="D66" s="65"/>
      <c r="E66" s="96">
        <v>6</v>
      </c>
      <c r="F66" s="96"/>
      <c r="G66" s="71"/>
      <c r="H66" s="71" t="s">
        <v>58</v>
      </c>
      <c r="I66" s="71"/>
      <c r="J66" s="71" t="s">
        <v>58</v>
      </c>
      <c r="K66" s="73"/>
      <c r="L66" s="73"/>
      <c r="M66" s="73"/>
      <c r="N66" s="73"/>
      <c r="O66" s="77"/>
      <c r="P66" s="77"/>
      <c r="Q66" s="77"/>
      <c r="R66" s="77"/>
      <c r="S66" s="87"/>
      <c r="T66" s="87"/>
      <c r="U66" s="87"/>
      <c r="V66" s="87"/>
      <c r="W66" s="80"/>
      <c r="X66" s="80"/>
      <c r="Y66" s="80"/>
      <c r="Z66" s="80"/>
      <c r="AA66" s="82"/>
      <c r="AB66" s="82">
        <v>15</v>
      </c>
      <c r="AC66" s="82"/>
      <c r="AD66" s="82">
        <v>1</v>
      </c>
      <c r="AE66" s="65">
        <v>15</v>
      </c>
      <c r="AF66" s="69">
        <v>25</v>
      </c>
      <c r="AG66" s="65">
        <v>1</v>
      </c>
    </row>
    <row r="67" spans="1:33" x14ac:dyDescent="0.3">
      <c r="A67" s="54">
        <v>52</v>
      </c>
      <c r="B67" s="43" t="s">
        <v>229</v>
      </c>
      <c r="C67" s="53" t="s">
        <v>219</v>
      </c>
      <c r="D67" s="65"/>
      <c r="E67" s="96">
        <v>6</v>
      </c>
      <c r="F67" s="96"/>
      <c r="G67" s="71"/>
      <c r="H67" s="71"/>
      <c r="I67" s="71"/>
      <c r="J67" s="71"/>
      <c r="K67" s="73"/>
      <c r="L67" s="73" t="s">
        <v>58</v>
      </c>
      <c r="M67" s="73"/>
      <c r="N67" s="73" t="s">
        <v>58</v>
      </c>
      <c r="O67" s="77"/>
      <c r="P67" s="77"/>
      <c r="Q67" s="77"/>
      <c r="R67" s="77"/>
      <c r="S67" s="87"/>
      <c r="T67" s="87" t="s">
        <v>58</v>
      </c>
      <c r="U67" s="87"/>
      <c r="V67" s="87" t="s">
        <v>58</v>
      </c>
      <c r="W67" s="80"/>
      <c r="X67" s="80"/>
      <c r="Y67" s="80"/>
      <c r="Z67" s="80"/>
      <c r="AA67" s="82"/>
      <c r="AB67" s="82">
        <v>15</v>
      </c>
      <c r="AC67" s="82"/>
      <c r="AD67" s="82">
        <v>1</v>
      </c>
      <c r="AE67" s="65">
        <v>15</v>
      </c>
      <c r="AF67" s="69">
        <v>25</v>
      </c>
      <c r="AG67" s="65">
        <v>1</v>
      </c>
    </row>
    <row r="68" spans="1:33" x14ac:dyDescent="0.3">
      <c r="A68" s="54">
        <v>53</v>
      </c>
      <c r="B68" s="43" t="s">
        <v>92</v>
      </c>
      <c r="C68" s="53" t="s">
        <v>181</v>
      </c>
      <c r="D68" s="65"/>
      <c r="E68" s="96">
        <v>6</v>
      </c>
      <c r="F68" s="96"/>
      <c r="G68" s="71"/>
      <c r="H68" s="71"/>
      <c r="I68" s="71"/>
      <c r="J68" s="71"/>
      <c r="K68" s="73"/>
      <c r="L68" s="73" t="s">
        <v>58</v>
      </c>
      <c r="M68" s="73"/>
      <c r="N68" s="73" t="s">
        <v>58</v>
      </c>
      <c r="O68" s="77"/>
      <c r="P68" s="77" t="s">
        <v>58</v>
      </c>
      <c r="Q68" s="77"/>
      <c r="R68" s="77" t="s">
        <v>58</v>
      </c>
      <c r="S68" s="87"/>
      <c r="T68" s="87"/>
      <c r="U68" s="87"/>
      <c r="V68" s="87"/>
      <c r="W68" s="80" t="s">
        <v>58</v>
      </c>
      <c r="X68" s="80" t="s">
        <v>58</v>
      </c>
      <c r="Y68" s="80"/>
      <c r="Z68" s="80" t="s">
        <v>58</v>
      </c>
      <c r="AA68" s="82"/>
      <c r="AB68" s="82">
        <v>15</v>
      </c>
      <c r="AC68" s="82"/>
      <c r="AD68" s="82">
        <v>1</v>
      </c>
      <c r="AE68" s="65">
        <v>15</v>
      </c>
      <c r="AF68" s="69">
        <v>25</v>
      </c>
      <c r="AG68" s="65">
        <v>1</v>
      </c>
    </row>
    <row r="69" spans="1:33" x14ac:dyDescent="0.3">
      <c r="A69" s="54" t="s">
        <v>246</v>
      </c>
      <c r="B69" s="43" t="s">
        <v>140</v>
      </c>
      <c r="C69" s="53" t="s">
        <v>182</v>
      </c>
      <c r="D69" s="65"/>
      <c r="E69" s="96">
        <v>2</v>
      </c>
      <c r="F69" s="96"/>
      <c r="G69" s="71"/>
      <c r="H69" s="71"/>
      <c r="I69" s="71"/>
      <c r="J69" s="71"/>
      <c r="K69" s="73">
        <v>15</v>
      </c>
      <c r="L69" s="73">
        <v>15</v>
      </c>
      <c r="M69" s="73"/>
      <c r="N69" s="73">
        <v>2</v>
      </c>
      <c r="O69" s="77"/>
      <c r="P69" s="77"/>
      <c r="Q69" s="77"/>
      <c r="R69" s="77"/>
      <c r="S69" s="87"/>
      <c r="T69" s="87"/>
      <c r="U69" s="87"/>
      <c r="V69" s="87"/>
      <c r="W69" s="80" t="s">
        <v>58</v>
      </c>
      <c r="X69" s="80" t="s">
        <v>58</v>
      </c>
      <c r="Y69" s="80"/>
      <c r="Z69" s="80" t="s">
        <v>58</v>
      </c>
      <c r="AA69" s="82"/>
      <c r="AB69" s="82"/>
      <c r="AC69" s="82"/>
      <c r="AD69" s="82"/>
      <c r="AE69" s="65">
        <v>30</v>
      </c>
      <c r="AF69" s="69">
        <v>50</v>
      </c>
      <c r="AG69" s="65">
        <v>2</v>
      </c>
    </row>
    <row r="70" spans="1:33" ht="42" x14ac:dyDescent="0.3">
      <c r="A70" s="54">
        <v>55</v>
      </c>
      <c r="B70" s="88" t="s">
        <v>71</v>
      </c>
      <c r="C70" s="89" t="s">
        <v>183</v>
      </c>
      <c r="D70" s="90">
        <v>3</v>
      </c>
      <c r="E70" s="91">
        <v>3</v>
      </c>
      <c r="F70" s="91"/>
      <c r="G70" s="71"/>
      <c r="H70" s="71"/>
      <c r="I70" s="71"/>
      <c r="J70" s="71"/>
      <c r="K70" s="73"/>
      <c r="L70" s="73"/>
      <c r="M70" s="73"/>
      <c r="N70" s="73"/>
      <c r="O70" s="77">
        <v>10</v>
      </c>
      <c r="P70" s="77">
        <v>15</v>
      </c>
      <c r="Q70" s="77" t="s">
        <v>236</v>
      </c>
      <c r="R70" s="77">
        <v>2</v>
      </c>
      <c r="S70" s="87"/>
      <c r="T70" s="87"/>
      <c r="U70" s="87"/>
      <c r="V70" s="87"/>
      <c r="W70" s="80"/>
      <c r="X70" s="80"/>
      <c r="Y70" s="80"/>
      <c r="Z70" s="80"/>
      <c r="AA70" s="82"/>
      <c r="AB70" s="82"/>
      <c r="AC70" s="82"/>
      <c r="AD70" s="82"/>
      <c r="AE70" s="65">
        <v>30</v>
      </c>
      <c r="AF70" s="69">
        <f>25*AG70</f>
        <v>50</v>
      </c>
      <c r="AG70" s="65">
        <f>SUM(J70,N70,R70,V70,Z70,AD70)</f>
        <v>2</v>
      </c>
    </row>
    <row r="71" spans="1:33" ht="42" x14ac:dyDescent="0.3">
      <c r="A71" s="54">
        <v>56</v>
      </c>
      <c r="B71" s="88" t="s">
        <v>122</v>
      </c>
      <c r="C71" s="89" t="s">
        <v>184</v>
      </c>
      <c r="D71" s="90"/>
      <c r="E71" s="91">
        <v>3</v>
      </c>
      <c r="F71" s="91"/>
      <c r="G71" s="71"/>
      <c r="H71" s="71"/>
      <c r="I71" s="71"/>
      <c r="J71" s="71"/>
      <c r="K71" s="73"/>
      <c r="L71" s="73"/>
      <c r="M71" s="73"/>
      <c r="N71" s="73"/>
      <c r="O71" s="77">
        <v>10</v>
      </c>
      <c r="P71" s="77">
        <v>15</v>
      </c>
      <c r="Q71" s="77" t="s">
        <v>237</v>
      </c>
      <c r="R71" s="77">
        <v>2</v>
      </c>
      <c r="S71" s="87"/>
      <c r="T71" s="87"/>
      <c r="U71" s="87"/>
      <c r="V71" s="87"/>
      <c r="W71" s="80" t="s">
        <v>58</v>
      </c>
      <c r="X71" s="80" t="s">
        <v>58</v>
      </c>
      <c r="Y71" s="80"/>
      <c r="Z71" s="80" t="s">
        <v>58</v>
      </c>
      <c r="AA71" s="82"/>
      <c r="AB71" s="82"/>
      <c r="AC71" s="82"/>
      <c r="AD71" s="82"/>
      <c r="AE71" s="65">
        <v>30</v>
      </c>
      <c r="AF71" s="69">
        <f>25*AG71</f>
        <v>50</v>
      </c>
      <c r="AG71" s="65">
        <f>SUM(J71,N71,R71,V71,Z71,AD71)</f>
        <v>2</v>
      </c>
    </row>
    <row r="72" spans="1:33" ht="28.8" x14ac:dyDescent="0.3">
      <c r="A72" s="54">
        <v>57</v>
      </c>
      <c r="B72" s="88" t="s">
        <v>123</v>
      </c>
      <c r="C72" s="89" t="s">
        <v>185</v>
      </c>
      <c r="D72" s="90"/>
      <c r="E72" s="91">
        <v>4</v>
      </c>
      <c r="F72" s="91"/>
      <c r="G72" s="71"/>
      <c r="H72" s="71"/>
      <c r="I72" s="71"/>
      <c r="J72" s="71"/>
      <c r="K72" s="73"/>
      <c r="L72" s="73"/>
      <c r="M72" s="73"/>
      <c r="N72" s="73"/>
      <c r="O72" s="77"/>
      <c r="P72" s="77"/>
      <c r="Q72" s="77"/>
      <c r="R72" s="77"/>
      <c r="S72" s="87">
        <v>10</v>
      </c>
      <c r="T72" s="87">
        <v>10</v>
      </c>
      <c r="U72" s="87" t="s">
        <v>238</v>
      </c>
      <c r="V72" s="87">
        <v>2</v>
      </c>
      <c r="W72" s="80"/>
      <c r="X72" s="80"/>
      <c r="Y72" s="80"/>
      <c r="Z72" s="80"/>
      <c r="AA72" s="82"/>
      <c r="AB72" s="82"/>
      <c r="AC72" s="82"/>
      <c r="AD72" s="82"/>
      <c r="AE72" s="65">
        <v>30</v>
      </c>
      <c r="AF72" s="69">
        <v>50</v>
      </c>
      <c r="AG72" s="65">
        <v>2</v>
      </c>
    </row>
    <row r="73" spans="1:33" ht="43.2" x14ac:dyDescent="0.3">
      <c r="A73" s="54">
        <v>58</v>
      </c>
      <c r="B73" s="88" t="s">
        <v>124</v>
      </c>
      <c r="C73" s="89" t="s">
        <v>186</v>
      </c>
      <c r="D73" s="90"/>
      <c r="E73" s="91">
        <v>1</v>
      </c>
      <c r="F73" s="91"/>
      <c r="G73" s="71">
        <v>10</v>
      </c>
      <c r="H73" s="71"/>
      <c r="I73" s="71"/>
      <c r="J73" s="71">
        <v>1</v>
      </c>
      <c r="K73" s="73"/>
      <c r="L73" s="73"/>
      <c r="M73" s="73"/>
      <c r="N73" s="73"/>
      <c r="O73" s="77"/>
      <c r="P73" s="77"/>
      <c r="Q73" s="77"/>
      <c r="R73" s="77"/>
      <c r="S73" s="87" t="s">
        <v>58</v>
      </c>
      <c r="T73" s="87"/>
      <c r="U73" s="87"/>
      <c r="V73" s="87" t="s">
        <v>58</v>
      </c>
      <c r="W73" s="80"/>
      <c r="X73" s="80"/>
      <c r="Y73" s="80"/>
      <c r="Z73" s="80"/>
      <c r="AA73" s="82"/>
      <c r="AB73" s="82"/>
      <c r="AC73" s="82"/>
      <c r="AD73" s="82"/>
      <c r="AE73" s="65">
        <v>10</v>
      </c>
      <c r="AF73" s="69">
        <v>25</v>
      </c>
      <c r="AG73" s="65">
        <v>1</v>
      </c>
    </row>
    <row r="74" spans="1:33" ht="72" x14ac:dyDescent="0.3">
      <c r="A74" s="54">
        <v>59</v>
      </c>
      <c r="B74" s="88" t="s">
        <v>125</v>
      </c>
      <c r="C74" s="89" t="s">
        <v>187</v>
      </c>
      <c r="D74" s="90"/>
      <c r="E74" s="91">
        <v>3</v>
      </c>
      <c r="F74" s="91"/>
      <c r="G74" s="71"/>
      <c r="H74" s="71"/>
      <c r="I74" s="71"/>
      <c r="J74" s="71"/>
      <c r="K74" s="73"/>
      <c r="L74" s="73"/>
      <c r="M74" s="73"/>
      <c r="N74" s="73"/>
      <c r="O74" s="77">
        <v>10</v>
      </c>
      <c r="P74" s="77">
        <v>15</v>
      </c>
      <c r="Q74" s="77" t="s">
        <v>236</v>
      </c>
      <c r="R74" s="77">
        <v>2</v>
      </c>
      <c r="S74" s="87"/>
      <c r="T74" s="87"/>
      <c r="U74" s="87"/>
      <c r="V74" s="87"/>
      <c r="W74" s="80"/>
      <c r="X74" s="80"/>
      <c r="Y74" s="80"/>
      <c r="Z74" s="80"/>
      <c r="AA74" s="82"/>
      <c r="AB74" s="82"/>
      <c r="AC74" s="82"/>
      <c r="AD74" s="82"/>
      <c r="AE74" s="65">
        <v>30</v>
      </c>
      <c r="AF74" s="69">
        <v>50</v>
      </c>
      <c r="AG74" s="65">
        <v>2</v>
      </c>
    </row>
    <row r="75" spans="1:33" ht="42" x14ac:dyDescent="0.3">
      <c r="A75" s="54">
        <v>60</v>
      </c>
      <c r="B75" s="88" t="s">
        <v>156</v>
      </c>
      <c r="C75" s="89" t="s">
        <v>188</v>
      </c>
      <c r="D75" s="90">
        <v>3</v>
      </c>
      <c r="E75" s="91">
        <v>3</v>
      </c>
      <c r="F75" s="91"/>
      <c r="G75" s="71"/>
      <c r="H75" s="71"/>
      <c r="I75" s="71"/>
      <c r="J75" s="71"/>
      <c r="K75" s="73"/>
      <c r="L75" s="73"/>
      <c r="M75" s="73"/>
      <c r="N75" s="73"/>
      <c r="O75" s="77">
        <v>10</v>
      </c>
      <c r="P75" s="77">
        <v>15</v>
      </c>
      <c r="Q75" s="77" t="s">
        <v>236</v>
      </c>
      <c r="R75" s="77">
        <v>2</v>
      </c>
      <c r="S75" s="87"/>
      <c r="T75" s="87"/>
      <c r="U75" s="87"/>
      <c r="V75" s="87"/>
      <c r="W75" s="80"/>
      <c r="X75" s="80"/>
      <c r="Y75" s="80"/>
      <c r="Z75" s="80"/>
      <c r="AA75" s="82"/>
      <c r="AB75" s="82"/>
      <c r="AC75" s="82"/>
      <c r="AD75" s="82"/>
      <c r="AE75" s="65">
        <v>30</v>
      </c>
      <c r="AF75" s="69">
        <v>50</v>
      </c>
      <c r="AG75" s="65">
        <v>2</v>
      </c>
    </row>
    <row r="76" spans="1:33" ht="28.2" x14ac:dyDescent="0.3">
      <c r="A76" s="54">
        <v>61</v>
      </c>
      <c r="B76" s="88" t="s">
        <v>72</v>
      </c>
      <c r="C76" s="89" t="s">
        <v>189</v>
      </c>
      <c r="D76" s="90"/>
      <c r="E76" s="91">
        <v>4</v>
      </c>
      <c r="F76" s="91"/>
      <c r="G76" s="71"/>
      <c r="H76" s="71"/>
      <c r="I76" s="71"/>
      <c r="J76" s="71"/>
      <c r="K76" s="73"/>
      <c r="L76" s="73"/>
      <c r="M76" s="73"/>
      <c r="N76" s="73"/>
      <c r="O76" s="77"/>
      <c r="P76" s="77"/>
      <c r="Q76" s="77"/>
      <c r="R76" s="77"/>
      <c r="S76" s="87">
        <v>10</v>
      </c>
      <c r="T76" s="87"/>
      <c r="U76" s="87" t="s">
        <v>239</v>
      </c>
      <c r="V76" s="87">
        <v>1</v>
      </c>
      <c r="W76" s="80"/>
      <c r="X76" s="80"/>
      <c r="Y76" s="80"/>
      <c r="Z76" s="80"/>
      <c r="AA76" s="82"/>
      <c r="AB76" s="82"/>
      <c r="AC76" s="82"/>
      <c r="AD76" s="82"/>
      <c r="AE76" s="65">
        <v>15</v>
      </c>
      <c r="AF76" s="69">
        <f>25*AG76</f>
        <v>25</v>
      </c>
      <c r="AG76" s="65">
        <f>SUM(J76,N76,R76,V76,Z76,AD76)</f>
        <v>1</v>
      </c>
    </row>
    <row r="77" spans="1:33" ht="28.8" x14ac:dyDescent="0.3">
      <c r="A77" s="54">
        <v>62</v>
      </c>
      <c r="B77" s="88" t="s">
        <v>126</v>
      </c>
      <c r="C77" s="89" t="s">
        <v>190</v>
      </c>
      <c r="D77" s="90"/>
      <c r="E77" s="91"/>
      <c r="F77" s="91"/>
      <c r="G77" s="71"/>
      <c r="H77" s="71"/>
      <c r="I77" s="71"/>
      <c r="J77" s="71"/>
      <c r="K77" s="73"/>
      <c r="L77" s="73"/>
      <c r="M77" s="73"/>
      <c r="N77" s="73"/>
      <c r="O77" s="77"/>
      <c r="P77" s="77"/>
      <c r="Q77" s="77"/>
      <c r="R77" s="77"/>
      <c r="S77" s="87">
        <v>10</v>
      </c>
      <c r="T77" s="87"/>
      <c r="U77" s="87" t="s">
        <v>240</v>
      </c>
      <c r="V77" s="87">
        <v>1</v>
      </c>
      <c r="W77" s="80"/>
      <c r="X77" s="80"/>
      <c r="Y77" s="80"/>
      <c r="Z77" s="80" t="s">
        <v>58</v>
      </c>
      <c r="AA77" s="82"/>
      <c r="AB77" s="82"/>
      <c r="AC77" s="82"/>
      <c r="AD77" s="82"/>
      <c r="AE77" s="65">
        <v>15</v>
      </c>
      <c r="AF77" s="69">
        <v>25</v>
      </c>
      <c r="AG77" s="65">
        <v>1</v>
      </c>
    </row>
    <row r="78" spans="1:33" ht="57.6" x14ac:dyDescent="0.3">
      <c r="A78" s="54">
        <v>63</v>
      </c>
      <c r="B78" s="88" t="s">
        <v>127</v>
      </c>
      <c r="C78" s="89" t="s">
        <v>191</v>
      </c>
      <c r="D78" s="90"/>
      <c r="E78" s="91">
        <v>3</v>
      </c>
      <c r="F78" s="91"/>
      <c r="G78" s="71"/>
      <c r="H78" s="71"/>
      <c r="I78" s="71"/>
      <c r="J78" s="71"/>
      <c r="K78" s="73"/>
      <c r="L78" s="73"/>
      <c r="M78" s="73"/>
      <c r="N78" s="73"/>
      <c r="O78" s="77"/>
      <c r="P78" s="77">
        <v>30</v>
      </c>
      <c r="Q78" s="77"/>
      <c r="R78" s="77">
        <v>2</v>
      </c>
      <c r="S78" s="87"/>
      <c r="T78" s="87"/>
      <c r="U78" s="87"/>
      <c r="V78" s="87"/>
      <c r="W78" s="80"/>
      <c r="X78" s="80"/>
      <c r="Y78" s="80"/>
      <c r="Z78" s="80"/>
      <c r="AA78" s="82"/>
      <c r="AB78" s="82"/>
      <c r="AC78" s="82"/>
      <c r="AD78" s="82"/>
      <c r="AE78" s="61">
        <f>SUM(G78:I78,K78:M78,O78:Q78,S78:U78,W78:Y78,AA78:AC78)</f>
        <v>30</v>
      </c>
      <c r="AF78" s="69">
        <v>50</v>
      </c>
      <c r="AG78" s="61">
        <v>2</v>
      </c>
    </row>
    <row r="79" spans="1:33" x14ac:dyDescent="0.3">
      <c r="A79" s="54">
        <v>64</v>
      </c>
      <c r="B79" s="88" t="s">
        <v>70</v>
      </c>
      <c r="C79" s="89" t="s">
        <v>192</v>
      </c>
      <c r="D79" s="90">
        <v>3</v>
      </c>
      <c r="E79" s="91">
        <v>3</v>
      </c>
      <c r="F79" s="91"/>
      <c r="G79" s="71"/>
      <c r="H79" s="71"/>
      <c r="I79" s="71"/>
      <c r="J79" s="71"/>
      <c r="K79" s="73"/>
      <c r="L79" s="73"/>
      <c r="M79" s="73"/>
      <c r="N79" s="73"/>
      <c r="O79" s="77">
        <v>10</v>
      </c>
      <c r="P79" s="77">
        <v>15</v>
      </c>
      <c r="Q79" s="77"/>
      <c r="R79" s="77">
        <v>2</v>
      </c>
      <c r="S79" s="87"/>
      <c r="T79" s="87"/>
      <c r="U79" s="87"/>
      <c r="V79" s="87"/>
      <c r="W79" s="80"/>
      <c r="X79" s="80"/>
      <c r="Y79" s="80"/>
      <c r="Z79" s="80"/>
      <c r="AA79" s="82"/>
      <c r="AB79" s="82"/>
      <c r="AC79" s="82"/>
      <c r="AD79" s="82"/>
      <c r="AE79" s="65">
        <v>25</v>
      </c>
      <c r="AF79" s="69">
        <f>25*AG79</f>
        <v>50</v>
      </c>
      <c r="AG79" s="65">
        <f>SUM(J79,N79,R79,V79,Z79,AD79)</f>
        <v>2</v>
      </c>
    </row>
    <row r="80" spans="1:33" x14ac:dyDescent="0.3">
      <c r="A80" s="54">
        <v>65</v>
      </c>
      <c r="B80" s="88" t="s">
        <v>62</v>
      </c>
      <c r="C80" s="89" t="s">
        <v>193</v>
      </c>
      <c r="D80" s="90"/>
      <c r="E80" s="91">
        <v>4</v>
      </c>
      <c r="F80" s="91"/>
      <c r="G80" s="71"/>
      <c r="H80" s="71"/>
      <c r="I80" s="71"/>
      <c r="J80" s="71"/>
      <c r="K80" s="73"/>
      <c r="L80" s="73"/>
      <c r="M80" s="73"/>
      <c r="N80" s="73"/>
      <c r="O80" s="77"/>
      <c r="P80" s="77"/>
      <c r="Q80" s="77"/>
      <c r="R80" s="77"/>
      <c r="S80" s="87"/>
      <c r="T80" s="87">
        <v>15</v>
      </c>
      <c r="U80" s="87"/>
      <c r="V80" s="87">
        <v>1</v>
      </c>
      <c r="W80" s="80"/>
      <c r="X80" s="80"/>
      <c r="Y80" s="80"/>
      <c r="Z80" s="80"/>
      <c r="AA80" s="82"/>
      <c r="AB80" s="82"/>
      <c r="AC80" s="82"/>
      <c r="AD80" s="82"/>
      <c r="AE80" s="65">
        <v>15</v>
      </c>
      <c r="AF80" s="69">
        <v>25</v>
      </c>
      <c r="AG80" s="65">
        <f>SUM(J80,N80,R80,V80,Z80,AD80)</f>
        <v>1</v>
      </c>
    </row>
    <row r="81" spans="1:33" ht="28.8" x14ac:dyDescent="0.3">
      <c r="A81" s="54">
        <v>66</v>
      </c>
      <c r="B81" s="88" t="s">
        <v>128</v>
      </c>
      <c r="C81" s="89" t="s">
        <v>194</v>
      </c>
      <c r="D81" s="90"/>
      <c r="E81" s="91">
        <v>4</v>
      </c>
      <c r="F81" s="91"/>
      <c r="G81" s="71"/>
      <c r="H81" s="71"/>
      <c r="I81" s="71"/>
      <c r="J81" s="71"/>
      <c r="K81" s="73"/>
      <c r="L81" s="73"/>
      <c r="M81" s="73"/>
      <c r="N81" s="73"/>
      <c r="O81" s="77"/>
      <c r="P81" s="77"/>
      <c r="Q81" s="77"/>
      <c r="R81" s="77"/>
      <c r="S81" s="87">
        <v>10</v>
      </c>
      <c r="T81" s="87">
        <v>10</v>
      </c>
      <c r="U81" s="87"/>
      <c r="V81" s="87">
        <v>2</v>
      </c>
      <c r="W81" s="80"/>
      <c r="X81" s="80"/>
      <c r="Y81" s="80"/>
      <c r="Z81" s="80"/>
      <c r="AA81" s="82"/>
      <c r="AB81" s="82"/>
      <c r="AC81" s="82"/>
      <c r="AD81" s="82"/>
      <c r="AE81" s="65">
        <v>20</v>
      </c>
      <c r="AF81" s="69">
        <v>50</v>
      </c>
      <c r="AG81" s="65">
        <v>2</v>
      </c>
    </row>
    <row r="82" spans="1:33" ht="43.2" x14ac:dyDescent="0.3">
      <c r="A82" s="57">
        <v>67</v>
      </c>
      <c r="B82" s="88" t="s">
        <v>129</v>
      </c>
      <c r="C82" s="91" t="s">
        <v>195</v>
      </c>
      <c r="D82" s="90">
        <v>6</v>
      </c>
      <c r="E82" s="91" t="s">
        <v>119</v>
      </c>
      <c r="F82" s="91" t="s">
        <v>118</v>
      </c>
      <c r="G82" s="71"/>
      <c r="H82" s="71"/>
      <c r="I82" s="71"/>
      <c r="J82" s="71"/>
      <c r="K82" s="73"/>
      <c r="L82" s="73"/>
      <c r="M82" s="73"/>
      <c r="N82" s="73"/>
      <c r="O82" s="77"/>
      <c r="P82" s="77"/>
      <c r="Q82" s="77"/>
      <c r="R82" s="77"/>
      <c r="S82" s="87">
        <v>30</v>
      </c>
      <c r="T82" s="87"/>
      <c r="U82" s="87"/>
      <c r="V82" s="87">
        <v>2</v>
      </c>
      <c r="W82" s="80">
        <v>10</v>
      </c>
      <c r="X82" s="80">
        <v>30</v>
      </c>
      <c r="Y82" s="80"/>
      <c r="Z82" s="80">
        <v>2</v>
      </c>
      <c r="AA82" s="82">
        <v>10</v>
      </c>
      <c r="AB82" s="82">
        <v>20</v>
      </c>
      <c r="AC82" s="82"/>
      <c r="AD82" s="82">
        <v>2</v>
      </c>
      <c r="AE82" s="65">
        <f>SUM(G82:I82,K82:M82,O82:Q82,S82:U82,W82:Y82,AA82:AC82)</f>
        <v>100</v>
      </c>
      <c r="AF82" s="69">
        <f>25*AG82</f>
        <v>150</v>
      </c>
      <c r="AG82" s="65">
        <f>SUM(J82,N82,R82,V82,Z82,AD82)</f>
        <v>6</v>
      </c>
    </row>
    <row r="83" spans="1:33" ht="86.4" x14ac:dyDescent="0.3">
      <c r="A83" s="57">
        <v>68</v>
      </c>
      <c r="B83" s="88" t="s">
        <v>133</v>
      </c>
      <c r="C83" s="91" t="s">
        <v>196</v>
      </c>
      <c r="D83" s="90"/>
      <c r="E83" s="91">
        <v>6</v>
      </c>
      <c r="F83" s="91"/>
      <c r="G83" s="71"/>
      <c r="H83" s="71"/>
      <c r="I83" s="71"/>
      <c r="J83" s="71"/>
      <c r="K83" s="73"/>
      <c r="L83" s="73"/>
      <c r="M83" s="73"/>
      <c r="N83" s="73"/>
      <c r="O83" s="77"/>
      <c r="P83" s="77"/>
      <c r="Q83" s="77"/>
      <c r="R83" s="77"/>
      <c r="S83" s="87"/>
      <c r="T83" s="87"/>
      <c r="U83" s="87"/>
      <c r="V83" s="87"/>
      <c r="W83" s="80"/>
      <c r="X83" s="80"/>
      <c r="Y83" s="80"/>
      <c r="Z83" s="80"/>
      <c r="AA83" s="82">
        <v>20</v>
      </c>
      <c r="AB83" s="82">
        <v>30</v>
      </c>
      <c r="AC83" s="82"/>
      <c r="AD83" s="82">
        <v>3</v>
      </c>
      <c r="AE83" s="65">
        <v>50</v>
      </c>
      <c r="AF83" s="69">
        <v>75</v>
      </c>
      <c r="AG83" s="65">
        <v>3</v>
      </c>
    </row>
    <row r="84" spans="1:33" ht="72" x14ac:dyDescent="0.3">
      <c r="A84" s="54">
        <v>69</v>
      </c>
      <c r="B84" s="88" t="s">
        <v>242</v>
      </c>
      <c r="C84" s="89" t="s">
        <v>197</v>
      </c>
      <c r="D84" s="90" t="s">
        <v>58</v>
      </c>
      <c r="E84" s="91">
        <v>4</v>
      </c>
      <c r="F84" s="91"/>
      <c r="G84" s="71"/>
      <c r="H84" s="71"/>
      <c r="I84" s="71"/>
      <c r="J84" s="71"/>
      <c r="K84" s="73"/>
      <c r="L84" s="73"/>
      <c r="M84" s="73"/>
      <c r="N84" s="73"/>
      <c r="O84" s="77"/>
      <c r="P84" s="77"/>
      <c r="Q84" s="77"/>
      <c r="R84" s="77"/>
      <c r="S84" s="87"/>
      <c r="T84" s="87">
        <v>60</v>
      </c>
      <c r="U84" s="87"/>
      <c r="V84" s="87">
        <v>3</v>
      </c>
      <c r="W84" s="80"/>
      <c r="X84" s="80"/>
      <c r="Y84" s="80"/>
      <c r="Z84" s="80"/>
      <c r="AA84" s="82"/>
      <c r="AB84" s="82"/>
      <c r="AC84" s="82"/>
      <c r="AD84" s="82"/>
      <c r="AE84" s="65">
        <f>SUM(G84:I84,K84:M84,O84:Q84,S84:U84,W84:Y84,AA84:AC84)</f>
        <v>60</v>
      </c>
      <c r="AF84" s="69">
        <f>25*AG84</f>
        <v>75</v>
      </c>
      <c r="AG84" s="65">
        <f>SUM(J84,N84,R84,V84,Z84,AD84)</f>
        <v>3</v>
      </c>
    </row>
    <row r="85" spans="1:33" ht="57.6" x14ac:dyDescent="0.3">
      <c r="A85" s="54">
        <v>70</v>
      </c>
      <c r="B85" s="88" t="s">
        <v>241</v>
      </c>
      <c r="C85" s="89" t="s">
        <v>198</v>
      </c>
      <c r="D85" s="90" t="s">
        <v>58</v>
      </c>
      <c r="E85" s="91">
        <v>5</v>
      </c>
      <c r="F85" s="91"/>
      <c r="G85" s="71"/>
      <c r="H85" s="71"/>
      <c r="I85" s="71"/>
      <c r="J85" s="71"/>
      <c r="K85" s="73"/>
      <c r="L85" s="73"/>
      <c r="M85" s="73"/>
      <c r="N85" s="73"/>
      <c r="O85" s="77"/>
      <c r="P85" s="77"/>
      <c r="Q85" s="77"/>
      <c r="R85" s="77"/>
      <c r="S85" s="87"/>
      <c r="T85" s="87" t="s">
        <v>58</v>
      </c>
      <c r="U85" s="87"/>
      <c r="V85" s="87" t="s">
        <v>58</v>
      </c>
      <c r="W85" s="80"/>
      <c r="X85" s="80">
        <v>60</v>
      </c>
      <c r="Y85" s="80"/>
      <c r="Z85" s="80">
        <v>3</v>
      </c>
      <c r="AA85" s="82"/>
      <c r="AB85" s="82"/>
      <c r="AC85" s="82"/>
      <c r="AD85" s="82"/>
      <c r="AE85" s="65">
        <f>SUM(G85:I85,K85:M85,O85:Q85,S85:U85,W85:Y85,AA85:AC85)</f>
        <v>60</v>
      </c>
      <c r="AF85" s="69">
        <f>25*AG85</f>
        <v>75</v>
      </c>
      <c r="AG85" s="65">
        <f>SUM(J85,N85,R85,V85,Z85,AD85)</f>
        <v>3</v>
      </c>
    </row>
    <row r="86" spans="1:33" x14ac:dyDescent="0.3">
      <c r="A86" s="109"/>
      <c r="B86" s="109"/>
      <c r="C86" s="65"/>
      <c r="D86" s="65"/>
      <c r="E86" s="65"/>
      <c r="F86" s="65"/>
      <c r="G86" s="84">
        <f t="shared" ref="G86:AG86" si="11">SUM(G56:G85)</f>
        <v>25</v>
      </c>
      <c r="H86" s="84">
        <f t="shared" si="11"/>
        <v>0</v>
      </c>
      <c r="I86" s="84">
        <f t="shared" si="11"/>
        <v>0</v>
      </c>
      <c r="J86" s="69">
        <f t="shared" si="11"/>
        <v>2</v>
      </c>
      <c r="K86" s="84">
        <f t="shared" si="11"/>
        <v>30</v>
      </c>
      <c r="L86" s="84">
        <f t="shared" si="11"/>
        <v>45</v>
      </c>
      <c r="M86" s="84">
        <f t="shared" si="11"/>
        <v>0</v>
      </c>
      <c r="N86" s="69">
        <f t="shared" si="11"/>
        <v>5</v>
      </c>
      <c r="O86" s="84">
        <f t="shared" si="11"/>
        <v>50</v>
      </c>
      <c r="P86" s="84">
        <f t="shared" si="11"/>
        <v>105</v>
      </c>
      <c r="Q86" s="84">
        <f t="shared" si="11"/>
        <v>0</v>
      </c>
      <c r="R86" s="69">
        <f t="shared" si="11"/>
        <v>12</v>
      </c>
      <c r="S86" s="84">
        <f t="shared" si="11"/>
        <v>70</v>
      </c>
      <c r="T86" s="84">
        <f t="shared" si="11"/>
        <v>95</v>
      </c>
      <c r="U86" s="84">
        <f t="shared" si="11"/>
        <v>0</v>
      </c>
      <c r="V86" s="69">
        <f t="shared" si="11"/>
        <v>12</v>
      </c>
      <c r="W86" s="84">
        <f t="shared" si="11"/>
        <v>25</v>
      </c>
      <c r="X86" s="84">
        <f t="shared" si="11"/>
        <v>120</v>
      </c>
      <c r="Y86" s="84">
        <f t="shared" si="11"/>
        <v>0</v>
      </c>
      <c r="Z86" s="69">
        <f t="shared" si="11"/>
        <v>8</v>
      </c>
      <c r="AA86" s="84">
        <f t="shared" si="11"/>
        <v>30</v>
      </c>
      <c r="AB86" s="84">
        <f t="shared" si="11"/>
        <v>160</v>
      </c>
      <c r="AC86" s="84">
        <f t="shared" si="11"/>
        <v>0</v>
      </c>
      <c r="AD86" s="69">
        <f>SUM(AD56:AD85)</f>
        <v>12</v>
      </c>
      <c r="AE86" s="84">
        <f t="shared" si="11"/>
        <v>795</v>
      </c>
      <c r="AF86" s="84">
        <f t="shared" si="11"/>
        <v>1275</v>
      </c>
      <c r="AG86" s="69">
        <f t="shared" si="11"/>
        <v>51</v>
      </c>
    </row>
    <row r="87" spans="1:33" x14ac:dyDescent="0.3">
      <c r="A87" s="107" t="s">
        <v>141</v>
      </c>
      <c r="B87" s="112"/>
      <c r="C87" s="112"/>
      <c r="D87" s="112"/>
      <c r="E87" s="112"/>
      <c r="F87" s="112"/>
      <c r="G87" s="112"/>
      <c r="H87" s="112"/>
      <c r="I87" s="112"/>
      <c r="J87" s="112"/>
      <c r="K87" s="112"/>
      <c r="L87" s="112"/>
      <c r="M87" s="112"/>
      <c r="N87" s="112"/>
      <c r="O87" s="112"/>
      <c r="P87" s="112"/>
      <c r="Q87" s="112"/>
      <c r="R87" s="112"/>
      <c r="S87" s="112"/>
      <c r="T87" s="112"/>
      <c r="U87" s="112"/>
      <c r="V87" s="112"/>
      <c r="W87" s="112"/>
      <c r="X87" s="112"/>
      <c r="Y87" s="112"/>
      <c r="Z87" s="112"/>
      <c r="AA87" s="112"/>
      <c r="AB87" s="112"/>
      <c r="AC87" s="112"/>
      <c r="AD87" s="112"/>
      <c r="AE87" s="112"/>
      <c r="AF87" s="112"/>
      <c r="AG87" s="112"/>
    </row>
    <row r="88" spans="1:33" ht="28.8" x14ac:dyDescent="0.3">
      <c r="A88" s="54">
        <v>71</v>
      </c>
      <c r="B88" s="58" t="s">
        <v>116</v>
      </c>
      <c r="C88" s="53" t="s">
        <v>199</v>
      </c>
      <c r="D88" s="65"/>
      <c r="E88" s="65">
        <v>3</v>
      </c>
      <c r="F88" s="96">
        <v>3</v>
      </c>
      <c r="G88" s="71"/>
      <c r="H88" s="71"/>
      <c r="I88" s="71"/>
      <c r="J88" s="71"/>
      <c r="K88" s="73"/>
      <c r="L88" s="73"/>
      <c r="M88" s="73"/>
      <c r="N88" s="73"/>
      <c r="O88" s="77">
        <v>15</v>
      </c>
      <c r="P88" s="77">
        <v>30</v>
      </c>
      <c r="Q88" s="77"/>
      <c r="R88" s="77">
        <v>2</v>
      </c>
      <c r="S88" s="87"/>
      <c r="T88" s="87"/>
      <c r="U88" s="87"/>
      <c r="V88" s="87"/>
      <c r="W88" s="80"/>
      <c r="X88" s="80"/>
      <c r="Y88" s="80"/>
      <c r="Z88" s="80"/>
      <c r="AA88" s="82"/>
      <c r="AB88" s="82"/>
      <c r="AC88" s="82"/>
      <c r="AD88" s="82"/>
      <c r="AE88" s="65">
        <f>SUM(G88:I88,K88:M88,O88:Q88,S88:U88,W88:Y88,AA88:AC88)</f>
        <v>45</v>
      </c>
      <c r="AF88" s="69">
        <f t="shared" ref="AF88:AF99" si="12">25*AG88</f>
        <v>50</v>
      </c>
      <c r="AG88" s="69">
        <f>SUM(J88,N88,R88,V88,Z88,AD88)</f>
        <v>2</v>
      </c>
    </row>
    <row r="89" spans="1:33" s="44" customFormat="1" ht="45" customHeight="1" x14ac:dyDescent="0.3">
      <c r="A89" s="54">
        <v>72</v>
      </c>
      <c r="B89" s="58" t="s">
        <v>81</v>
      </c>
      <c r="C89" s="53" t="s">
        <v>200</v>
      </c>
      <c r="D89" s="65">
        <v>2</v>
      </c>
      <c r="E89" s="96">
        <v>2</v>
      </c>
      <c r="F89" s="96"/>
      <c r="G89" s="71"/>
      <c r="H89" s="71"/>
      <c r="I89" s="71"/>
      <c r="J89" s="71"/>
      <c r="K89" s="73">
        <v>15</v>
      </c>
      <c r="L89" s="73">
        <v>30</v>
      </c>
      <c r="M89" s="73"/>
      <c r="N89" s="73">
        <v>3</v>
      </c>
      <c r="O89" s="77"/>
      <c r="P89" s="77"/>
      <c r="Q89" s="77"/>
      <c r="R89" s="77"/>
      <c r="S89" s="87"/>
      <c r="T89" s="87"/>
      <c r="U89" s="87"/>
      <c r="V89" s="87"/>
      <c r="W89" s="80"/>
      <c r="X89" s="80"/>
      <c r="Y89" s="80"/>
      <c r="Z89" s="80"/>
      <c r="AA89" s="82"/>
      <c r="AB89" s="82"/>
      <c r="AC89" s="82"/>
      <c r="AD89" s="82"/>
      <c r="AE89" s="65">
        <f t="shared" ref="AE89:AE106" si="13">SUM(G89:I89,K89:M89,O89:Q89,S89:U89,W89:Y89,AA89:AC89)</f>
        <v>45</v>
      </c>
      <c r="AF89" s="69">
        <f t="shared" si="12"/>
        <v>75</v>
      </c>
      <c r="AG89" s="69">
        <f t="shared" ref="AG89:AG106" si="14">SUM(J89,N89,R89,V89,Z89,AD89)</f>
        <v>3</v>
      </c>
    </row>
    <row r="90" spans="1:33" ht="28.8" x14ac:dyDescent="0.3">
      <c r="A90" s="54">
        <v>73</v>
      </c>
      <c r="B90" s="58" t="s">
        <v>86</v>
      </c>
      <c r="C90" s="53" t="s">
        <v>201</v>
      </c>
      <c r="D90" s="65"/>
      <c r="E90" s="65">
        <v>3</v>
      </c>
      <c r="F90" s="96"/>
      <c r="G90" s="71"/>
      <c r="H90" s="71"/>
      <c r="I90" s="71"/>
      <c r="J90" s="71"/>
      <c r="K90" s="73"/>
      <c r="L90" s="73"/>
      <c r="M90" s="73"/>
      <c r="N90" s="73"/>
      <c r="O90" s="77">
        <v>15</v>
      </c>
      <c r="P90" s="77"/>
      <c r="Q90" s="77"/>
      <c r="R90" s="77">
        <v>2</v>
      </c>
      <c r="S90" s="87"/>
      <c r="T90" s="87"/>
      <c r="U90" s="87"/>
      <c r="V90" s="87"/>
      <c r="W90" s="80"/>
      <c r="X90" s="80"/>
      <c r="Y90" s="80"/>
      <c r="Z90" s="80"/>
      <c r="AA90" s="82"/>
      <c r="AB90" s="82"/>
      <c r="AC90" s="82"/>
      <c r="AD90" s="82"/>
      <c r="AE90" s="65">
        <f t="shared" si="13"/>
        <v>15</v>
      </c>
      <c r="AF90" s="69">
        <f t="shared" si="12"/>
        <v>50</v>
      </c>
      <c r="AG90" s="69">
        <f t="shared" si="14"/>
        <v>2</v>
      </c>
    </row>
    <row r="91" spans="1:33" s="44" customFormat="1" ht="28.8" x14ac:dyDescent="0.3">
      <c r="A91" s="54">
        <v>74</v>
      </c>
      <c r="B91" s="58" t="s">
        <v>85</v>
      </c>
      <c r="C91" s="53" t="s">
        <v>202</v>
      </c>
      <c r="D91" s="65" t="s">
        <v>58</v>
      </c>
      <c r="E91" s="96">
        <v>3</v>
      </c>
      <c r="F91" s="96"/>
      <c r="G91" s="71"/>
      <c r="H91" s="71"/>
      <c r="I91" s="71"/>
      <c r="J91" s="71"/>
      <c r="K91" s="73"/>
      <c r="L91" s="73"/>
      <c r="M91" s="73"/>
      <c r="N91" s="73"/>
      <c r="O91" s="77">
        <v>15</v>
      </c>
      <c r="P91" s="77"/>
      <c r="Q91" s="77"/>
      <c r="R91" s="77">
        <v>2</v>
      </c>
      <c r="S91" s="87"/>
      <c r="T91" s="87"/>
      <c r="U91" s="87"/>
      <c r="V91" s="87"/>
      <c r="W91" s="80"/>
      <c r="X91" s="80"/>
      <c r="Y91" s="80"/>
      <c r="Z91" s="80"/>
      <c r="AA91" s="82"/>
      <c r="AB91" s="82"/>
      <c r="AC91" s="82"/>
      <c r="AD91" s="82"/>
      <c r="AE91" s="65">
        <f t="shared" si="13"/>
        <v>15</v>
      </c>
      <c r="AF91" s="69">
        <f t="shared" si="12"/>
        <v>50</v>
      </c>
      <c r="AG91" s="69">
        <f t="shared" si="14"/>
        <v>2</v>
      </c>
    </row>
    <row r="92" spans="1:33" x14ac:dyDescent="0.3">
      <c r="A92" s="54">
        <v>75</v>
      </c>
      <c r="B92" s="58" t="s">
        <v>83</v>
      </c>
      <c r="C92" s="53" t="s">
        <v>203</v>
      </c>
      <c r="D92" s="65"/>
      <c r="E92" s="96">
        <v>3.4</v>
      </c>
      <c r="F92" s="96" t="s">
        <v>153</v>
      </c>
      <c r="G92" s="71"/>
      <c r="H92" s="71"/>
      <c r="I92" s="71"/>
      <c r="J92" s="71"/>
      <c r="K92" s="73"/>
      <c r="L92" s="73"/>
      <c r="M92" s="73"/>
      <c r="N92" s="73"/>
      <c r="O92" s="77">
        <v>30</v>
      </c>
      <c r="P92" s="77">
        <v>30</v>
      </c>
      <c r="Q92" s="77"/>
      <c r="R92" s="77">
        <v>3</v>
      </c>
      <c r="S92" s="87">
        <v>15</v>
      </c>
      <c r="T92" s="87">
        <v>30</v>
      </c>
      <c r="U92" s="87"/>
      <c r="V92" s="87">
        <v>3</v>
      </c>
      <c r="W92" s="80"/>
      <c r="X92" s="80"/>
      <c r="Y92" s="80"/>
      <c r="Z92" s="80"/>
      <c r="AA92" s="82"/>
      <c r="AB92" s="82"/>
      <c r="AC92" s="82"/>
      <c r="AD92" s="82"/>
      <c r="AE92" s="65">
        <f t="shared" si="13"/>
        <v>105</v>
      </c>
      <c r="AF92" s="69">
        <f t="shared" si="12"/>
        <v>150</v>
      </c>
      <c r="AG92" s="69">
        <f t="shared" si="14"/>
        <v>6</v>
      </c>
    </row>
    <row r="93" spans="1:33" ht="42" customHeight="1" x14ac:dyDescent="0.3">
      <c r="A93" s="54">
        <v>76</v>
      </c>
      <c r="B93" s="58" t="s">
        <v>82</v>
      </c>
      <c r="C93" s="53" t="s">
        <v>204</v>
      </c>
      <c r="D93" s="65"/>
      <c r="E93" s="96">
        <v>4.5</v>
      </c>
      <c r="F93" s="96">
        <v>4</v>
      </c>
      <c r="G93" s="71"/>
      <c r="H93" s="71"/>
      <c r="I93" s="71"/>
      <c r="J93" s="71"/>
      <c r="K93" s="73"/>
      <c r="L93" s="73"/>
      <c r="M93" s="73"/>
      <c r="N93" s="73"/>
      <c r="O93" s="77"/>
      <c r="P93" s="77"/>
      <c r="Q93" s="77"/>
      <c r="R93" s="77"/>
      <c r="S93" s="87">
        <v>15</v>
      </c>
      <c r="T93" s="87">
        <v>30</v>
      </c>
      <c r="U93" s="87"/>
      <c r="V93" s="87">
        <v>3</v>
      </c>
      <c r="W93" s="80"/>
      <c r="X93" s="80">
        <v>30</v>
      </c>
      <c r="Y93" s="80"/>
      <c r="Z93" s="80">
        <v>3</v>
      </c>
      <c r="AA93" s="82"/>
      <c r="AB93" s="82"/>
      <c r="AC93" s="82"/>
      <c r="AD93" s="82"/>
      <c r="AE93" s="65">
        <f t="shared" si="13"/>
        <v>75</v>
      </c>
      <c r="AF93" s="69">
        <f t="shared" si="12"/>
        <v>150</v>
      </c>
      <c r="AG93" s="69">
        <f t="shared" si="14"/>
        <v>6</v>
      </c>
    </row>
    <row r="94" spans="1:33" ht="30.6" customHeight="1" x14ac:dyDescent="0.3">
      <c r="A94" s="54">
        <v>77</v>
      </c>
      <c r="B94" s="58" t="s">
        <v>84</v>
      </c>
      <c r="C94" s="53" t="s">
        <v>205</v>
      </c>
      <c r="D94" s="65"/>
      <c r="E94" s="96">
        <v>4</v>
      </c>
      <c r="F94" s="96"/>
      <c r="G94" s="71"/>
      <c r="H94" s="71"/>
      <c r="I94" s="71"/>
      <c r="J94" s="71"/>
      <c r="K94" s="73"/>
      <c r="L94" s="73"/>
      <c r="M94" s="73"/>
      <c r="N94" s="73"/>
      <c r="O94" s="77"/>
      <c r="P94" s="77"/>
      <c r="Q94" s="77"/>
      <c r="R94" s="77"/>
      <c r="S94" s="87"/>
      <c r="T94" s="87">
        <v>30</v>
      </c>
      <c r="U94" s="87"/>
      <c r="V94" s="87">
        <v>2</v>
      </c>
      <c r="W94" s="80"/>
      <c r="X94" s="80"/>
      <c r="Y94" s="80"/>
      <c r="Z94" s="80"/>
      <c r="AA94" s="82"/>
      <c r="AB94" s="82"/>
      <c r="AC94" s="82"/>
      <c r="AD94" s="82"/>
      <c r="AE94" s="65">
        <f t="shared" si="13"/>
        <v>30</v>
      </c>
      <c r="AF94" s="69">
        <f t="shared" si="12"/>
        <v>50</v>
      </c>
      <c r="AG94" s="69">
        <f t="shared" si="14"/>
        <v>2</v>
      </c>
    </row>
    <row r="95" spans="1:33" ht="60" customHeight="1" x14ac:dyDescent="0.3">
      <c r="A95" s="54">
        <v>78</v>
      </c>
      <c r="B95" s="68" t="s">
        <v>88</v>
      </c>
      <c r="C95" s="53" t="s">
        <v>206</v>
      </c>
      <c r="D95" s="65"/>
      <c r="E95" s="96">
        <v>5</v>
      </c>
      <c r="F95" s="96">
        <v>5</v>
      </c>
      <c r="G95" s="71"/>
      <c r="H95" s="71"/>
      <c r="I95" s="71"/>
      <c r="J95" s="71"/>
      <c r="K95" s="73"/>
      <c r="L95" s="73"/>
      <c r="M95" s="73"/>
      <c r="N95" s="73"/>
      <c r="O95" s="77"/>
      <c r="P95" s="77"/>
      <c r="Q95" s="77"/>
      <c r="R95" s="77"/>
      <c r="S95" s="87"/>
      <c r="T95" s="87"/>
      <c r="U95" s="87"/>
      <c r="V95" s="87"/>
      <c r="W95" s="80">
        <v>15</v>
      </c>
      <c r="X95" s="80">
        <v>30</v>
      </c>
      <c r="Y95" s="80"/>
      <c r="Z95" s="80">
        <v>2</v>
      </c>
      <c r="AA95" s="82"/>
      <c r="AB95" s="82"/>
      <c r="AC95" s="82"/>
      <c r="AD95" s="82"/>
      <c r="AE95" s="65">
        <f t="shared" si="13"/>
        <v>45</v>
      </c>
      <c r="AF95" s="69">
        <f t="shared" si="12"/>
        <v>50</v>
      </c>
      <c r="AG95" s="69">
        <f t="shared" si="14"/>
        <v>2</v>
      </c>
    </row>
    <row r="96" spans="1:33" ht="31.5" customHeight="1" x14ac:dyDescent="0.3">
      <c r="A96" s="54">
        <v>79</v>
      </c>
      <c r="B96" s="68" t="s">
        <v>117</v>
      </c>
      <c r="C96" s="53" t="s">
        <v>207</v>
      </c>
      <c r="D96" s="65"/>
      <c r="E96" s="96">
        <v>3</v>
      </c>
      <c r="F96" s="96"/>
      <c r="G96" s="71"/>
      <c r="H96" s="71"/>
      <c r="I96" s="71"/>
      <c r="J96" s="71"/>
      <c r="K96" s="73"/>
      <c r="L96" s="73"/>
      <c r="M96" s="73"/>
      <c r="N96" s="73"/>
      <c r="O96" s="77"/>
      <c r="P96" s="77">
        <v>15</v>
      </c>
      <c r="Q96" s="77"/>
      <c r="R96" s="77">
        <v>1</v>
      </c>
      <c r="S96" s="87"/>
      <c r="T96" s="87"/>
      <c r="U96" s="87"/>
      <c r="V96" s="87"/>
      <c r="W96" s="80"/>
      <c r="X96" s="80"/>
      <c r="Y96" s="80"/>
      <c r="Z96" s="80"/>
      <c r="AA96" s="82"/>
      <c r="AB96" s="82"/>
      <c r="AC96" s="82"/>
      <c r="AD96" s="82"/>
      <c r="AE96" s="65">
        <f t="shared" si="13"/>
        <v>15</v>
      </c>
      <c r="AF96" s="69">
        <v>25</v>
      </c>
      <c r="AG96" s="69">
        <f t="shared" si="14"/>
        <v>1</v>
      </c>
    </row>
    <row r="97" spans="1:939" ht="33" customHeight="1" x14ac:dyDescent="0.3">
      <c r="A97" s="54">
        <v>80</v>
      </c>
      <c r="B97" s="68" t="s">
        <v>89</v>
      </c>
      <c r="C97" s="53" t="s">
        <v>208</v>
      </c>
      <c r="D97" s="65"/>
      <c r="E97" s="96">
        <v>6</v>
      </c>
      <c r="F97" s="96"/>
      <c r="G97" s="71"/>
      <c r="H97" s="71"/>
      <c r="I97" s="71"/>
      <c r="J97" s="71"/>
      <c r="K97" s="73"/>
      <c r="L97" s="73"/>
      <c r="M97" s="73"/>
      <c r="N97" s="73"/>
      <c r="O97" s="77"/>
      <c r="P97" s="77"/>
      <c r="Q97" s="77"/>
      <c r="R97" s="77"/>
      <c r="S97" s="87"/>
      <c r="T97" s="87"/>
      <c r="U97" s="87"/>
      <c r="V97" s="87"/>
      <c r="W97" s="80"/>
      <c r="X97" s="80" t="s">
        <v>58</v>
      </c>
      <c r="Y97" s="80"/>
      <c r="Z97" s="80" t="s">
        <v>58</v>
      </c>
      <c r="AA97" s="82"/>
      <c r="AB97" s="82">
        <v>30</v>
      </c>
      <c r="AC97" s="82"/>
      <c r="AD97" s="82">
        <v>2</v>
      </c>
      <c r="AE97" s="65">
        <f t="shared" si="13"/>
        <v>30</v>
      </c>
      <c r="AF97" s="69">
        <f t="shared" si="12"/>
        <v>50</v>
      </c>
      <c r="AG97" s="69">
        <f t="shared" si="14"/>
        <v>2</v>
      </c>
    </row>
    <row r="98" spans="1:939" ht="59.25" customHeight="1" x14ac:dyDescent="0.3">
      <c r="A98" s="54">
        <v>81</v>
      </c>
      <c r="B98" s="68" t="s">
        <v>139</v>
      </c>
      <c r="C98" s="53" t="s">
        <v>209</v>
      </c>
      <c r="D98" s="65"/>
      <c r="E98" s="96">
        <v>6</v>
      </c>
      <c r="F98" s="96"/>
      <c r="G98" s="71"/>
      <c r="H98" s="71"/>
      <c r="I98" s="71"/>
      <c r="J98" s="71"/>
      <c r="K98" s="73"/>
      <c r="L98" s="73"/>
      <c r="M98" s="73"/>
      <c r="N98" s="73"/>
      <c r="O98" s="77"/>
      <c r="P98" s="77"/>
      <c r="Q98" s="77"/>
      <c r="R98" s="77"/>
      <c r="S98" s="87"/>
      <c r="T98" s="87"/>
      <c r="U98" s="87"/>
      <c r="V98" s="87"/>
      <c r="W98" s="80"/>
      <c r="X98" s="80" t="s">
        <v>58</v>
      </c>
      <c r="Y98" s="80"/>
      <c r="Z98" s="80" t="s">
        <v>58</v>
      </c>
      <c r="AA98" s="82"/>
      <c r="AB98" s="82">
        <v>30</v>
      </c>
      <c r="AC98" s="82"/>
      <c r="AD98" s="82">
        <v>2</v>
      </c>
      <c r="AE98" s="65">
        <f t="shared" si="13"/>
        <v>30</v>
      </c>
      <c r="AF98" s="69">
        <f t="shared" si="12"/>
        <v>50</v>
      </c>
      <c r="AG98" s="69">
        <f t="shared" si="14"/>
        <v>2</v>
      </c>
    </row>
    <row r="99" spans="1:939" ht="21" customHeight="1" x14ac:dyDescent="0.3">
      <c r="A99" s="54">
        <v>82</v>
      </c>
      <c r="B99" s="68" t="s">
        <v>57</v>
      </c>
      <c r="C99" s="53" t="s">
        <v>210</v>
      </c>
      <c r="D99" s="65"/>
      <c r="E99" s="96">
        <v>5</v>
      </c>
      <c r="F99" s="96"/>
      <c r="G99" s="71"/>
      <c r="H99" s="71"/>
      <c r="I99" s="71"/>
      <c r="J99" s="71"/>
      <c r="K99" s="73"/>
      <c r="L99" s="73"/>
      <c r="M99" s="73"/>
      <c r="N99" s="73"/>
      <c r="O99" s="77"/>
      <c r="P99" s="77"/>
      <c r="Q99" s="77"/>
      <c r="R99" s="77"/>
      <c r="S99" s="87"/>
      <c r="T99" s="87"/>
      <c r="U99" s="87"/>
      <c r="V99" s="87"/>
      <c r="W99" s="80"/>
      <c r="X99" s="80">
        <v>15</v>
      </c>
      <c r="Y99" s="80"/>
      <c r="Z99" s="80">
        <v>1</v>
      </c>
      <c r="AA99" s="82"/>
      <c r="AB99" s="82"/>
      <c r="AC99" s="82"/>
      <c r="AD99" s="82"/>
      <c r="AE99" s="65">
        <f t="shared" si="13"/>
        <v>15</v>
      </c>
      <c r="AF99" s="69">
        <f t="shared" si="12"/>
        <v>25</v>
      </c>
      <c r="AG99" s="69">
        <f t="shared" si="14"/>
        <v>1</v>
      </c>
    </row>
    <row r="100" spans="1:939" ht="28.8" x14ac:dyDescent="0.3">
      <c r="A100" s="54">
        <v>83</v>
      </c>
      <c r="B100" s="58" t="s">
        <v>64</v>
      </c>
      <c r="C100" s="53" t="s">
        <v>211</v>
      </c>
      <c r="D100" s="65">
        <v>3</v>
      </c>
      <c r="E100" s="96">
        <v>3</v>
      </c>
      <c r="F100" s="96"/>
      <c r="G100" s="71"/>
      <c r="H100" s="71"/>
      <c r="I100" s="71"/>
      <c r="J100" s="71"/>
      <c r="K100" s="73"/>
      <c r="L100" s="73"/>
      <c r="M100" s="73"/>
      <c r="N100" s="73"/>
      <c r="O100" s="77">
        <v>30</v>
      </c>
      <c r="P100" s="77"/>
      <c r="Q100" s="77"/>
      <c r="R100" s="77">
        <v>2</v>
      </c>
      <c r="S100" s="87"/>
      <c r="T100" s="87"/>
      <c r="U100" s="87"/>
      <c r="V100" s="87"/>
      <c r="W100" s="80"/>
      <c r="X100" s="80"/>
      <c r="Y100" s="80"/>
      <c r="Z100" s="80"/>
      <c r="AA100" s="82"/>
      <c r="AB100" s="82"/>
      <c r="AC100" s="82"/>
      <c r="AD100" s="82"/>
      <c r="AE100" s="65">
        <f t="shared" si="13"/>
        <v>30</v>
      </c>
      <c r="AF100" s="69">
        <f t="shared" ref="AF100:AF103" si="15">25*AG100</f>
        <v>50</v>
      </c>
      <c r="AG100" s="69">
        <f t="shared" si="14"/>
        <v>2</v>
      </c>
    </row>
    <row r="101" spans="1:939" ht="28.8" x14ac:dyDescent="0.3">
      <c r="A101" s="54">
        <v>84</v>
      </c>
      <c r="B101" s="58" t="s">
        <v>87</v>
      </c>
      <c r="C101" s="53" t="s">
        <v>212</v>
      </c>
      <c r="D101" s="65">
        <v>4</v>
      </c>
      <c r="E101" s="96">
        <v>4</v>
      </c>
      <c r="F101" s="96"/>
      <c r="G101" s="71"/>
      <c r="H101" s="71"/>
      <c r="I101" s="71"/>
      <c r="J101" s="71"/>
      <c r="K101" s="73"/>
      <c r="L101" s="73"/>
      <c r="M101" s="73"/>
      <c r="N101" s="73"/>
      <c r="O101" s="77"/>
      <c r="P101" s="77"/>
      <c r="Q101" s="77"/>
      <c r="R101" s="77"/>
      <c r="S101" s="87">
        <v>30</v>
      </c>
      <c r="T101" s="87"/>
      <c r="U101" s="87"/>
      <c r="V101" s="87">
        <v>2</v>
      </c>
      <c r="W101" s="80"/>
      <c r="X101" s="80"/>
      <c r="Y101" s="80"/>
      <c r="Z101" s="80"/>
      <c r="AA101" s="82"/>
      <c r="AB101" s="82"/>
      <c r="AC101" s="82"/>
      <c r="AD101" s="82"/>
      <c r="AE101" s="65">
        <f t="shared" si="13"/>
        <v>30</v>
      </c>
      <c r="AF101" s="69">
        <f t="shared" si="15"/>
        <v>50</v>
      </c>
      <c r="AG101" s="69">
        <f t="shared" si="14"/>
        <v>2</v>
      </c>
    </row>
    <row r="102" spans="1:939" ht="28.8" x14ac:dyDescent="0.3">
      <c r="A102" s="54">
        <v>85</v>
      </c>
      <c r="B102" s="58" t="s">
        <v>147</v>
      </c>
      <c r="C102" s="53" t="s">
        <v>213</v>
      </c>
      <c r="D102" s="65"/>
      <c r="E102" s="96">
        <v>1.2</v>
      </c>
      <c r="F102" s="96"/>
      <c r="G102" s="71"/>
      <c r="H102" s="71">
        <v>30</v>
      </c>
      <c r="I102" s="71"/>
      <c r="J102" s="71">
        <v>2</v>
      </c>
      <c r="K102" s="73"/>
      <c r="L102" s="73">
        <v>30</v>
      </c>
      <c r="M102" s="73"/>
      <c r="N102" s="73">
        <v>2</v>
      </c>
      <c r="O102" s="77"/>
      <c r="P102" s="77"/>
      <c r="Q102" s="77"/>
      <c r="R102" s="77"/>
      <c r="S102" s="87"/>
      <c r="T102" s="87"/>
      <c r="U102" s="87"/>
      <c r="V102" s="87"/>
      <c r="W102" s="80"/>
      <c r="X102" s="80"/>
      <c r="Y102" s="80"/>
      <c r="Z102" s="80"/>
      <c r="AA102" s="82"/>
      <c r="AB102" s="82"/>
      <c r="AC102" s="82"/>
      <c r="AD102" s="82"/>
      <c r="AE102" s="65">
        <f t="shared" si="13"/>
        <v>60</v>
      </c>
      <c r="AF102" s="69">
        <f t="shared" si="15"/>
        <v>100</v>
      </c>
      <c r="AG102" s="69">
        <f t="shared" si="14"/>
        <v>4</v>
      </c>
    </row>
    <row r="103" spans="1:939" ht="62.25" customHeight="1" x14ac:dyDescent="0.3">
      <c r="A103" s="54">
        <v>86</v>
      </c>
      <c r="B103" s="68" t="s">
        <v>230</v>
      </c>
      <c r="C103" s="53" t="s">
        <v>214</v>
      </c>
      <c r="D103" s="65"/>
      <c r="E103" s="96">
        <v>4</v>
      </c>
      <c r="F103" s="96">
        <v>4</v>
      </c>
      <c r="G103" s="71"/>
      <c r="H103" s="71"/>
      <c r="I103" s="71"/>
      <c r="J103" s="71"/>
      <c r="K103" s="73"/>
      <c r="L103" s="73"/>
      <c r="M103" s="73"/>
      <c r="N103" s="73"/>
      <c r="O103" s="77"/>
      <c r="P103" s="77"/>
      <c r="Q103" s="77"/>
      <c r="R103" s="77"/>
      <c r="S103" s="87">
        <v>15</v>
      </c>
      <c r="T103" s="87">
        <v>15</v>
      </c>
      <c r="U103" s="87"/>
      <c r="V103" s="87">
        <v>2</v>
      </c>
      <c r="W103" s="80"/>
      <c r="X103" s="80"/>
      <c r="Y103" s="80"/>
      <c r="Z103" s="80"/>
      <c r="AA103" s="82"/>
      <c r="AB103" s="82"/>
      <c r="AC103" s="82"/>
      <c r="AD103" s="82"/>
      <c r="AE103" s="65">
        <f t="shared" si="13"/>
        <v>30</v>
      </c>
      <c r="AF103" s="69">
        <f t="shared" si="15"/>
        <v>50</v>
      </c>
      <c r="AG103" s="69">
        <f t="shared" si="14"/>
        <v>2</v>
      </c>
    </row>
    <row r="104" spans="1:939" ht="33" customHeight="1" x14ac:dyDescent="0.3">
      <c r="A104" s="54">
        <v>87</v>
      </c>
      <c r="B104" s="68" t="s">
        <v>90</v>
      </c>
      <c r="C104" s="53" t="s">
        <v>215</v>
      </c>
      <c r="D104" s="65"/>
      <c r="E104" s="96">
        <v>5</v>
      </c>
      <c r="F104" s="96"/>
      <c r="G104" s="71"/>
      <c r="H104" s="71"/>
      <c r="I104" s="71"/>
      <c r="J104" s="71"/>
      <c r="K104" s="73"/>
      <c r="L104" s="73"/>
      <c r="M104" s="73"/>
      <c r="N104" s="73"/>
      <c r="O104" s="77"/>
      <c r="P104" s="77" t="s">
        <v>58</v>
      </c>
      <c r="Q104" s="77"/>
      <c r="R104" s="77" t="s">
        <v>58</v>
      </c>
      <c r="S104" s="87"/>
      <c r="T104" s="87"/>
      <c r="U104" s="87"/>
      <c r="V104" s="87"/>
      <c r="W104" s="80"/>
      <c r="X104" s="80">
        <v>15</v>
      </c>
      <c r="Y104" s="80"/>
      <c r="Z104" s="80">
        <v>1</v>
      </c>
      <c r="AA104" s="82"/>
      <c r="AB104" s="82"/>
      <c r="AC104" s="82"/>
      <c r="AD104" s="82"/>
      <c r="AE104" s="65">
        <f t="shared" si="13"/>
        <v>15</v>
      </c>
      <c r="AF104" s="69">
        <v>25</v>
      </c>
      <c r="AG104" s="69">
        <f t="shared" si="14"/>
        <v>1</v>
      </c>
    </row>
    <row r="105" spans="1:939" ht="31.5" customHeight="1" x14ac:dyDescent="0.3">
      <c r="A105" s="54">
        <v>88</v>
      </c>
      <c r="B105" s="68" t="s">
        <v>91</v>
      </c>
      <c r="C105" s="53" t="s">
        <v>216</v>
      </c>
      <c r="D105" s="65"/>
      <c r="E105" s="96">
        <v>5</v>
      </c>
      <c r="F105" s="96"/>
      <c r="G105" s="71"/>
      <c r="H105" s="71"/>
      <c r="I105" s="71"/>
      <c r="J105" s="71"/>
      <c r="K105" s="73"/>
      <c r="L105" s="73"/>
      <c r="M105" s="73"/>
      <c r="N105" s="73"/>
      <c r="O105" s="77"/>
      <c r="P105" s="77"/>
      <c r="Q105" s="77"/>
      <c r="R105" s="77"/>
      <c r="S105" s="87"/>
      <c r="T105" s="87"/>
      <c r="U105" s="87"/>
      <c r="V105" s="87"/>
      <c r="W105" s="80"/>
      <c r="X105" s="80">
        <v>15</v>
      </c>
      <c r="Y105" s="80"/>
      <c r="Z105" s="80">
        <v>1</v>
      </c>
      <c r="AA105" s="82"/>
      <c r="AB105" s="82" t="s">
        <v>58</v>
      </c>
      <c r="AC105" s="82"/>
      <c r="AD105" s="82" t="s">
        <v>58</v>
      </c>
      <c r="AE105" s="65">
        <f t="shared" si="13"/>
        <v>15</v>
      </c>
      <c r="AF105" s="69">
        <f>25*AG105</f>
        <v>25</v>
      </c>
      <c r="AG105" s="69">
        <f t="shared" si="14"/>
        <v>1</v>
      </c>
    </row>
    <row r="106" spans="1:939" s="46" customFormat="1" ht="43.2" x14ac:dyDescent="0.3">
      <c r="A106" s="54">
        <v>89</v>
      </c>
      <c r="B106" s="58" t="s">
        <v>120</v>
      </c>
      <c r="C106" s="53" t="s">
        <v>217</v>
      </c>
      <c r="D106" s="65"/>
      <c r="E106" s="96">
        <v>6</v>
      </c>
      <c r="F106" s="96"/>
      <c r="G106" s="71"/>
      <c r="H106" s="71"/>
      <c r="I106" s="71"/>
      <c r="J106" s="71"/>
      <c r="K106" s="73"/>
      <c r="L106" s="73"/>
      <c r="M106" s="73"/>
      <c r="N106" s="73"/>
      <c r="O106" s="77"/>
      <c r="P106" s="77"/>
      <c r="Q106" s="77"/>
      <c r="R106" s="77"/>
      <c r="S106" s="87"/>
      <c r="T106" s="87"/>
      <c r="U106" s="87"/>
      <c r="V106" s="87"/>
      <c r="W106" s="80"/>
      <c r="X106" s="80"/>
      <c r="Y106" s="80"/>
      <c r="Z106" s="80"/>
      <c r="AA106" s="82"/>
      <c r="AB106" s="82">
        <v>150</v>
      </c>
      <c r="AC106" s="82"/>
      <c r="AD106" s="82">
        <v>8</v>
      </c>
      <c r="AE106" s="65">
        <f t="shared" si="13"/>
        <v>150</v>
      </c>
      <c r="AF106" s="69">
        <f>25*AG106</f>
        <v>200</v>
      </c>
      <c r="AG106" s="69">
        <f t="shared" si="14"/>
        <v>8</v>
      </c>
      <c r="AH106" s="98"/>
      <c r="AI106" s="98"/>
      <c r="AJ106" s="98"/>
      <c r="AK106" s="98"/>
      <c r="AL106" s="98"/>
      <c r="AM106" s="98"/>
      <c r="AN106" s="98"/>
      <c r="AO106" s="98"/>
      <c r="AP106" s="98"/>
      <c r="AQ106" s="98"/>
      <c r="AR106" s="98"/>
      <c r="AS106" s="98"/>
      <c r="AT106" s="98"/>
      <c r="AU106" s="98"/>
      <c r="AV106" s="98"/>
      <c r="AW106" s="98"/>
      <c r="AX106" s="98"/>
      <c r="AY106" s="98"/>
      <c r="AZ106" s="98"/>
      <c r="BA106" s="98"/>
      <c r="BB106" s="98"/>
      <c r="BC106" s="98"/>
      <c r="BD106" s="98"/>
      <c r="BE106" s="98"/>
      <c r="BF106" s="98"/>
      <c r="BG106" s="98"/>
      <c r="BH106" s="98"/>
      <c r="BI106" s="98"/>
      <c r="BJ106" s="98"/>
      <c r="BK106" s="98"/>
      <c r="BL106" s="98"/>
      <c r="BM106" s="98"/>
      <c r="BN106" s="98"/>
      <c r="BO106" s="98"/>
      <c r="BP106" s="98"/>
      <c r="BQ106" s="98"/>
      <c r="BR106" s="98"/>
      <c r="BS106" s="98"/>
      <c r="BT106" s="98"/>
      <c r="BU106" s="98"/>
      <c r="BV106" s="98"/>
      <c r="BW106" s="98"/>
      <c r="BX106" s="98"/>
      <c r="BY106" s="98"/>
      <c r="BZ106" s="98"/>
      <c r="CA106" s="98"/>
      <c r="CB106" s="98"/>
      <c r="CC106" s="98"/>
      <c r="CD106" s="98"/>
      <c r="CE106" s="98"/>
      <c r="CF106" s="98"/>
      <c r="CG106" s="98"/>
      <c r="CH106" s="98"/>
      <c r="CI106" s="98"/>
      <c r="CJ106" s="98"/>
      <c r="CK106" s="98"/>
      <c r="CL106" s="98"/>
      <c r="CM106" s="98"/>
      <c r="CN106" s="98"/>
      <c r="CO106" s="98"/>
      <c r="CP106" s="98"/>
      <c r="CQ106" s="98"/>
      <c r="CR106" s="98"/>
      <c r="CS106" s="98"/>
      <c r="CT106" s="98"/>
      <c r="CU106" s="98"/>
      <c r="CV106" s="98"/>
      <c r="CW106" s="98"/>
      <c r="CX106" s="98"/>
      <c r="CY106" s="98"/>
      <c r="CZ106" s="98"/>
      <c r="DA106" s="98"/>
      <c r="DB106" s="98"/>
      <c r="DC106" s="98"/>
      <c r="DD106" s="98"/>
      <c r="DE106" s="98"/>
      <c r="DF106" s="98"/>
      <c r="DG106" s="98"/>
      <c r="DH106" s="98"/>
      <c r="DI106" s="98"/>
      <c r="DJ106" s="98"/>
      <c r="DK106" s="98"/>
      <c r="DL106" s="98"/>
      <c r="DM106" s="98"/>
      <c r="DN106" s="98"/>
      <c r="DO106" s="98"/>
      <c r="DP106" s="98"/>
      <c r="DQ106" s="98"/>
      <c r="DR106" s="98"/>
      <c r="DS106" s="98"/>
      <c r="DT106" s="98"/>
      <c r="DU106" s="98"/>
      <c r="DV106" s="98"/>
      <c r="DW106" s="98"/>
      <c r="DX106" s="98"/>
      <c r="DY106" s="98"/>
      <c r="DZ106" s="98"/>
      <c r="EA106" s="98"/>
      <c r="EB106" s="98"/>
      <c r="EC106" s="98"/>
      <c r="ED106" s="98"/>
      <c r="EE106" s="98"/>
      <c r="EF106" s="98"/>
      <c r="EG106" s="98"/>
      <c r="EH106" s="98"/>
      <c r="EI106" s="98"/>
      <c r="EJ106" s="98"/>
      <c r="EK106" s="98"/>
      <c r="EL106" s="98"/>
      <c r="EM106" s="98"/>
      <c r="EN106" s="98"/>
      <c r="EO106" s="98"/>
      <c r="EP106" s="98"/>
      <c r="EQ106" s="98"/>
      <c r="ER106" s="98"/>
      <c r="ES106" s="98"/>
      <c r="ET106" s="98"/>
      <c r="EU106" s="98"/>
      <c r="EV106" s="98"/>
      <c r="EW106" s="98"/>
      <c r="EX106" s="98"/>
      <c r="EY106" s="98"/>
      <c r="EZ106" s="98"/>
      <c r="FA106" s="98"/>
      <c r="FB106" s="98"/>
      <c r="FC106" s="98"/>
      <c r="FD106" s="98"/>
      <c r="FE106" s="98"/>
      <c r="FF106" s="98"/>
      <c r="FG106" s="98"/>
      <c r="FH106" s="98"/>
      <c r="FI106" s="98"/>
      <c r="FJ106" s="98"/>
      <c r="FK106" s="98"/>
      <c r="FL106" s="98"/>
      <c r="FM106" s="98"/>
      <c r="FN106" s="98"/>
      <c r="FO106" s="98"/>
      <c r="FP106" s="98"/>
      <c r="FQ106" s="98"/>
      <c r="FR106" s="98"/>
      <c r="FS106" s="98"/>
      <c r="FT106" s="98"/>
      <c r="FU106" s="98"/>
      <c r="FV106" s="98"/>
      <c r="FW106" s="98"/>
      <c r="FX106" s="98"/>
      <c r="FY106" s="98"/>
      <c r="FZ106" s="98"/>
      <c r="GA106" s="98"/>
      <c r="GB106" s="98"/>
      <c r="GC106" s="98"/>
      <c r="GD106" s="98"/>
      <c r="GE106" s="98"/>
      <c r="GF106" s="98"/>
      <c r="GG106" s="98"/>
      <c r="GH106" s="98"/>
      <c r="GI106" s="98"/>
      <c r="GJ106" s="98"/>
      <c r="GK106" s="98"/>
      <c r="GL106" s="98"/>
      <c r="GM106" s="98"/>
      <c r="GN106" s="98"/>
      <c r="GO106" s="98"/>
      <c r="GP106" s="98"/>
      <c r="GQ106" s="98"/>
      <c r="GR106" s="98"/>
      <c r="GS106" s="98"/>
      <c r="GT106" s="98"/>
      <c r="GU106" s="98"/>
      <c r="GV106" s="98"/>
      <c r="GW106" s="98"/>
      <c r="GX106" s="98"/>
      <c r="GY106" s="98"/>
      <c r="GZ106" s="98"/>
      <c r="HA106" s="98"/>
      <c r="HB106" s="98"/>
      <c r="HC106" s="98"/>
      <c r="HD106" s="98"/>
      <c r="HE106" s="98"/>
      <c r="HF106" s="98"/>
      <c r="HG106" s="98"/>
      <c r="HH106" s="98"/>
      <c r="HI106" s="98"/>
      <c r="HJ106" s="98"/>
      <c r="HK106" s="98"/>
      <c r="HL106" s="98"/>
      <c r="HM106" s="98"/>
      <c r="HN106" s="98"/>
      <c r="HO106" s="98"/>
      <c r="HP106" s="98"/>
      <c r="HQ106" s="98"/>
      <c r="HR106" s="98"/>
      <c r="HS106" s="98"/>
      <c r="HT106" s="98"/>
      <c r="HU106" s="98"/>
      <c r="HV106" s="98"/>
      <c r="HW106" s="98"/>
      <c r="HX106" s="98"/>
      <c r="HY106" s="98"/>
      <c r="HZ106" s="98"/>
      <c r="IA106" s="98"/>
      <c r="IB106" s="98"/>
      <c r="IC106" s="98"/>
      <c r="ID106" s="98"/>
      <c r="IE106" s="98"/>
      <c r="IF106" s="98"/>
      <c r="IG106" s="98"/>
      <c r="IH106" s="98"/>
      <c r="II106" s="98"/>
      <c r="IJ106" s="98"/>
      <c r="IK106" s="98"/>
      <c r="IL106" s="98"/>
      <c r="IM106" s="98"/>
      <c r="IN106" s="98"/>
      <c r="IO106" s="98"/>
      <c r="IP106" s="98"/>
      <c r="IQ106" s="98"/>
      <c r="IR106" s="98"/>
      <c r="IS106" s="98"/>
      <c r="IT106" s="98"/>
      <c r="IU106" s="98"/>
      <c r="IV106" s="98"/>
      <c r="IW106" s="98"/>
      <c r="IX106" s="98"/>
      <c r="IY106" s="98"/>
      <c r="IZ106" s="98"/>
      <c r="JA106" s="98"/>
      <c r="JB106" s="98"/>
      <c r="JC106" s="98"/>
      <c r="JD106" s="98"/>
      <c r="JE106" s="98"/>
      <c r="JF106" s="98"/>
      <c r="JG106" s="98"/>
      <c r="JH106" s="98"/>
      <c r="JI106" s="98"/>
      <c r="JJ106" s="98"/>
      <c r="JK106" s="98"/>
      <c r="JL106" s="98"/>
      <c r="JM106" s="98"/>
      <c r="JN106" s="98"/>
      <c r="JO106" s="98"/>
      <c r="JP106" s="98"/>
      <c r="JQ106" s="98"/>
      <c r="JR106" s="98"/>
      <c r="JS106" s="98"/>
      <c r="JT106" s="98"/>
      <c r="JU106" s="98"/>
      <c r="JV106" s="98"/>
      <c r="JW106" s="98"/>
      <c r="JX106" s="98"/>
      <c r="JY106" s="98"/>
      <c r="JZ106" s="98"/>
      <c r="KA106" s="98"/>
      <c r="KB106" s="98"/>
      <c r="KC106" s="98"/>
      <c r="KD106" s="98"/>
      <c r="KE106" s="98"/>
      <c r="KF106" s="98"/>
      <c r="KG106" s="98"/>
      <c r="KH106" s="98"/>
      <c r="KI106" s="98"/>
      <c r="KJ106" s="98"/>
      <c r="KK106" s="98"/>
      <c r="KL106" s="98"/>
      <c r="KM106" s="98"/>
      <c r="KN106" s="98"/>
      <c r="KO106" s="98"/>
      <c r="KP106" s="98"/>
      <c r="KQ106" s="98"/>
      <c r="KR106" s="98"/>
      <c r="KS106" s="98"/>
      <c r="KT106" s="98"/>
      <c r="KU106" s="98"/>
      <c r="KV106" s="98"/>
      <c r="KW106" s="98"/>
      <c r="KX106" s="98"/>
      <c r="KY106" s="98"/>
      <c r="KZ106" s="98"/>
      <c r="LA106" s="98"/>
      <c r="LB106" s="98"/>
      <c r="LC106" s="98"/>
      <c r="LD106" s="98"/>
      <c r="LE106" s="98"/>
      <c r="LF106" s="98"/>
      <c r="LG106" s="98"/>
      <c r="LH106" s="98"/>
      <c r="LI106" s="98"/>
      <c r="LJ106" s="98"/>
      <c r="LK106" s="98"/>
      <c r="LL106" s="98"/>
      <c r="LM106" s="98"/>
      <c r="LN106" s="98"/>
      <c r="LO106" s="98"/>
      <c r="LP106" s="98"/>
      <c r="LQ106" s="98"/>
      <c r="LR106" s="98"/>
      <c r="LS106" s="98"/>
      <c r="LT106" s="98"/>
      <c r="LU106" s="98"/>
      <c r="LV106" s="98"/>
      <c r="LW106" s="98"/>
      <c r="LX106" s="98"/>
      <c r="LY106" s="98"/>
      <c r="LZ106" s="98"/>
      <c r="MA106" s="98"/>
      <c r="MB106" s="98"/>
      <c r="MC106" s="98"/>
      <c r="MD106" s="98"/>
      <c r="ME106" s="98"/>
      <c r="MF106" s="98"/>
      <c r="MG106" s="98"/>
      <c r="MH106" s="98"/>
      <c r="MI106" s="98"/>
      <c r="MJ106" s="98"/>
      <c r="MK106" s="98"/>
      <c r="ML106" s="98"/>
      <c r="MM106" s="98"/>
      <c r="MN106" s="98"/>
      <c r="MO106" s="98"/>
      <c r="MP106" s="98"/>
      <c r="MQ106" s="98"/>
      <c r="MR106" s="98"/>
      <c r="MS106" s="98"/>
      <c r="MT106" s="98"/>
      <c r="MU106" s="98"/>
      <c r="MV106" s="98"/>
      <c r="MW106" s="98"/>
      <c r="MX106" s="98"/>
      <c r="MY106" s="98"/>
      <c r="MZ106" s="98"/>
      <c r="NA106" s="98"/>
      <c r="NB106" s="98"/>
      <c r="NC106" s="98"/>
      <c r="ND106" s="98"/>
      <c r="NE106" s="98"/>
      <c r="NF106" s="98"/>
      <c r="NG106" s="98"/>
      <c r="NH106" s="98"/>
      <c r="NI106" s="98"/>
      <c r="NJ106" s="98"/>
      <c r="NK106" s="98"/>
      <c r="NL106" s="98"/>
      <c r="NM106" s="98"/>
      <c r="NN106" s="98"/>
      <c r="NO106" s="98"/>
      <c r="NP106" s="98"/>
      <c r="NQ106" s="98"/>
      <c r="NR106" s="98"/>
      <c r="NS106" s="98"/>
      <c r="NT106" s="98"/>
      <c r="NU106" s="98"/>
      <c r="NV106" s="98"/>
      <c r="NW106" s="98"/>
      <c r="NX106" s="98"/>
      <c r="NY106" s="98"/>
      <c r="NZ106" s="98"/>
      <c r="OA106" s="98"/>
      <c r="OB106" s="98"/>
      <c r="OC106" s="98"/>
      <c r="OD106" s="98"/>
      <c r="OE106" s="98"/>
      <c r="OF106" s="98"/>
      <c r="OG106" s="98"/>
      <c r="OH106" s="98"/>
      <c r="OI106" s="98"/>
      <c r="OJ106" s="98"/>
      <c r="OK106" s="98"/>
      <c r="OL106" s="98"/>
      <c r="OM106" s="98"/>
      <c r="ON106" s="98"/>
      <c r="OO106" s="98"/>
      <c r="OP106" s="98"/>
      <c r="OQ106" s="98"/>
      <c r="OR106" s="98"/>
      <c r="OS106" s="98"/>
      <c r="OT106" s="98"/>
      <c r="OU106" s="98"/>
      <c r="OV106" s="98"/>
      <c r="OW106" s="98"/>
      <c r="OX106" s="98"/>
      <c r="OY106" s="98"/>
      <c r="OZ106" s="98"/>
      <c r="PA106" s="98"/>
      <c r="PB106" s="98"/>
      <c r="PC106" s="98"/>
      <c r="PD106" s="98"/>
      <c r="PE106" s="98"/>
      <c r="PF106" s="98"/>
      <c r="PG106" s="98"/>
      <c r="PH106" s="98"/>
      <c r="PI106" s="98"/>
      <c r="PJ106" s="98"/>
      <c r="PK106" s="98"/>
      <c r="PL106" s="98"/>
      <c r="PM106" s="98"/>
      <c r="PN106" s="98"/>
      <c r="PO106" s="98"/>
      <c r="PP106" s="98"/>
      <c r="PQ106" s="98"/>
      <c r="PR106" s="98"/>
      <c r="PS106" s="98"/>
      <c r="PT106" s="98"/>
      <c r="PU106" s="98"/>
      <c r="PV106" s="98"/>
      <c r="PW106" s="98"/>
      <c r="PX106" s="98"/>
      <c r="PY106" s="98"/>
      <c r="PZ106" s="98"/>
      <c r="QA106" s="98"/>
      <c r="QB106" s="98"/>
      <c r="QC106" s="98"/>
      <c r="QD106" s="98"/>
      <c r="QE106" s="98"/>
      <c r="QF106" s="98"/>
      <c r="QG106" s="98"/>
      <c r="QH106" s="98"/>
      <c r="QI106" s="98"/>
      <c r="QJ106" s="98"/>
      <c r="QK106" s="98"/>
      <c r="QL106" s="98"/>
      <c r="QM106" s="98"/>
      <c r="QN106" s="98"/>
      <c r="QO106" s="98"/>
      <c r="QP106" s="98"/>
      <c r="QQ106" s="98"/>
      <c r="QR106" s="98"/>
      <c r="QS106" s="98"/>
      <c r="QT106" s="98"/>
      <c r="QU106" s="98"/>
      <c r="QV106" s="98"/>
      <c r="QW106" s="98"/>
      <c r="QX106" s="98"/>
      <c r="QY106" s="98"/>
      <c r="QZ106" s="98"/>
      <c r="RA106" s="98"/>
      <c r="RB106" s="98"/>
      <c r="RC106" s="98"/>
      <c r="RD106" s="98"/>
      <c r="RE106" s="98"/>
      <c r="RF106" s="98"/>
      <c r="RG106" s="98"/>
      <c r="RH106" s="98"/>
      <c r="RI106" s="98"/>
      <c r="RJ106" s="98"/>
      <c r="RK106" s="98"/>
      <c r="RL106" s="98"/>
      <c r="RM106" s="98"/>
      <c r="RN106" s="98"/>
      <c r="RO106" s="98"/>
      <c r="RP106" s="98"/>
      <c r="RQ106" s="98"/>
      <c r="RR106" s="98"/>
      <c r="RS106" s="98"/>
      <c r="RT106" s="98"/>
      <c r="RU106" s="98"/>
      <c r="RV106" s="98"/>
      <c r="RW106" s="98"/>
      <c r="RX106" s="98"/>
      <c r="RY106" s="98"/>
      <c r="RZ106" s="98"/>
      <c r="SA106" s="98"/>
      <c r="SB106" s="98"/>
      <c r="SC106" s="98"/>
      <c r="SD106" s="98"/>
      <c r="SE106" s="98"/>
      <c r="SF106" s="98"/>
      <c r="SG106" s="98"/>
      <c r="SH106" s="98"/>
      <c r="SI106" s="98"/>
      <c r="SJ106" s="98"/>
      <c r="SK106" s="98"/>
      <c r="SL106" s="98"/>
      <c r="SM106" s="98"/>
      <c r="SN106" s="98"/>
      <c r="SO106" s="98"/>
      <c r="SP106" s="98"/>
      <c r="SQ106" s="98"/>
      <c r="SR106" s="98"/>
      <c r="SS106" s="98"/>
      <c r="ST106" s="98"/>
      <c r="SU106" s="98"/>
      <c r="SV106" s="98"/>
      <c r="SW106" s="98"/>
      <c r="SX106" s="98"/>
      <c r="SY106" s="98"/>
      <c r="SZ106" s="98"/>
      <c r="TA106" s="98"/>
      <c r="TB106" s="98"/>
      <c r="TC106" s="98"/>
      <c r="TD106" s="98"/>
      <c r="TE106" s="98"/>
      <c r="TF106" s="98"/>
      <c r="TG106" s="98"/>
      <c r="TH106" s="98"/>
      <c r="TI106" s="98"/>
      <c r="TJ106" s="98"/>
      <c r="TK106" s="98"/>
      <c r="TL106" s="98"/>
      <c r="TM106" s="98"/>
      <c r="TN106" s="98"/>
      <c r="TO106" s="98"/>
      <c r="TP106" s="98"/>
      <c r="TQ106" s="98"/>
      <c r="TR106" s="98"/>
      <c r="TS106" s="98"/>
      <c r="TT106" s="98"/>
      <c r="TU106" s="98"/>
      <c r="TV106" s="98"/>
      <c r="TW106" s="98"/>
      <c r="TX106" s="98"/>
      <c r="TY106" s="98"/>
      <c r="TZ106" s="98"/>
      <c r="UA106" s="98"/>
      <c r="UB106" s="98"/>
      <c r="UC106" s="98"/>
      <c r="UD106" s="98"/>
      <c r="UE106" s="98"/>
      <c r="UF106" s="98"/>
      <c r="UG106" s="98"/>
      <c r="UH106" s="98"/>
      <c r="UI106" s="98"/>
      <c r="UJ106" s="98"/>
      <c r="UK106" s="98"/>
      <c r="UL106" s="98"/>
      <c r="UM106" s="98"/>
      <c r="UN106" s="98"/>
      <c r="UO106" s="98"/>
      <c r="UP106" s="98"/>
      <c r="UQ106" s="98"/>
      <c r="UR106" s="98"/>
      <c r="US106" s="98"/>
      <c r="UT106" s="98"/>
      <c r="UU106" s="98"/>
      <c r="UV106" s="98"/>
      <c r="UW106" s="98"/>
      <c r="UX106" s="98"/>
      <c r="UY106" s="98"/>
      <c r="UZ106" s="98"/>
      <c r="VA106" s="98"/>
      <c r="VB106" s="98"/>
      <c r="VC106" s="98"/>
      <c r="VD106" s="98"/>
      <c r="VE106" s="98"/>
      <c r="VF106" s="98"/>
      <c r="VG106" s="98"/>
      <c r="VH106" s="98"/>
      <c r="VI106" s="98"/>
      <c r="VJ106" s="98"/>
      <c r="VK106" s="98"/>
      <c r="VL106" s="98"/>
      <c r="VM106" s="98"/>
      <c r="VN106" s="98"/>
      <c r="VO106" s="98"/>
      <c r="VP106" s="98"/>
      <c r="VQ106" s="98"/>
      <c r="VR106" s="98"/>
      <c r="VS106" s="98"/>
      <c r="VT106" s="98"/>
      <c r="VU106" s="98"/>
      <c r="VV106" s="98"/>
      <c r="VW106" s="98"/>
      <c r="VX106" s="98"/>
      <c r="VY106" s="98"/>
      <c r="VZ106" s="98"/>
      <c r="WA106" s="98"/>
      <c r="WB106" s="98"/>
      <c r="WC106" s="98"/>
      <c r="WD106" s="98"/>
      <c r="WE106" s="98"/>
      <c r="WF106" s="98"/>
      <c r="WG106" s="98"/>
      <c r="WH106" s="98"/>
      <c r="WI106" s="98"/>
      <c r="WJ106" s="98"/>
      <c r="WK106" s="98"/>
      <c r="WL106" s="98"/>
      <c r="WM106" s="98"/>
      <c r="WN106" s="98"/>
      <c r="WO106" s="98"/>
      <c r="WP106" s="98"/>
      <c r="WQ106" s="98"/>
      <c r="WR106" s="98"/>
      <c r="WS106" s="98"/>
      <c r="WT106" s="98"/>
      <c r="WU106" s="98"/>
      <c r="WV106" s="98"/>
      <c r="WW106" s="98"/>
      <c r="WX106" s="98"/>
      <c r="WY106" s="98"/>
      <c r="WZ106" s="98"/>
      <c r="XA106" s="98"/>
      <c r="XB106" s="98"/>
      <c r="XC106" s="98"/>
      <c r="XD106" s="98"/>
      <c r="XE106" s="98"/>
      <c r="XF106" s="98"/>
      <c r="XG106" s="98"/>
      <c r="XH106" s="98"/>
      <c r="XI106" s="98"/>
      <c r="XJ106" s="98"/>
      <c r="XK106" s="98"/>
      <c r="XL106" s="98"/>
      <c r="XM106" s="98"/>
      <c r="XN106" s="98"/>
      <c r="XO106" s="98"/>
      <c r="XP106" s="98"/>
      <c r="XQ106" s="98"/>
      <c r="XR106" s="98"/>
      <c r="XS106" s="98"/>
      <c r="XT106" s="98"/>
      <c r="XU106" s="98"/>
      <c r="XV106" s="98"/>
      <c r="XW106" s="98"/>
      <c r="XX106" s="98"/>
      <c r="XY106" s="98"/>
      <c r="XZ106" s="98"/>
      <c r="YA106" s="98"/>
      <c r="YB106" s="98"/>
      <c r="YC106" s="98"/>
      <c r="YD106" s="98"/>
      <c r="YE106" s="98"/>
      <c r="YF106" s="98"/>
      <c r="YG106" s="98"/>
      <c r="YH106" s="98"/>
      <c r="YI106" s="98"/>
      <c r="YJ106" s="98"/>
      <c r="YK106" s="98"/>
      <c r="YL106" s="98"/>
      <c r="YM106" s="98"/>
      <c r="YN106" s="98"/>
      <c r="YO106" s="98"/>
      <c r="YP106" s="98"/>
      <c r="YQ106" s="98"/>
      <c r="YR106" s="98"/>
      <c r="YS106" s="98"/>
      <c r="YT106" s="98"/>
      <c r="YU106" s="98"/>
      <c r="YV106" s="98"/>
      <c r="YW106" s="98"/>
      <c r="YX106" s="98"/>
      <c r="YY106" s="98"/>
      <c r="YZ106" s="98"/>
      <c r="ZA106" s="98"/>
      <c r="ZB106" s="98"/>
      <c r="ZC106" s="98"/>
      <c r="ZD106" s="98"/>
      <c r="ZE106" s="98"/>
      <c r="ZF106" s="98"/>
      <c r="ZG106" s="98"/>
      <c r="ZH106" s="98"/>
      <c r="ZI106" s="98"/>
      <c r="ZJ106" s="98"/>
      <c r="ZK106" s="98"/>
      <c r="ZL106" s="98"/>
      <c r="ZM106" s="98"/>
      <c r="ZN106" s="98"/>
      <c r="ZO106" s="98"/>
      <c r="ZP106" s="98"/>
      <c r="ZQ106" s="98"/>
      <c r="ZR106" s="98"/>
      <c r="ZS106" s="98"/>
      <c r="ZT106" s="98"/>
      <c r="ZU106" s="98"/>
      <c r="ZV106" s="98"/>
      <c r="ZW106" s="98"/>
      <c r="ZX106" s="98"/>
      <c r="ZY106" s="98"/>
      <c r="ZZ106" s="98"/>
      <c r="AAA106" s="98"/>
      <c r="AAB106" s="98"/>
      <c r="AAC106" s="98"/>
      <c r="AAD106" s="98"/>
      <c r="AAE106" s="98"/>
      <c r="AAF106" s="98"/>
      <c r="AAG106" s="98"/>
      <c r="AAH106" s="98"/>
      <c r="AAI106" s="98"/>
      <c r="AAJ106" s="98"/>
      <c r="AAK106" s="98"/>
      <c r="AAL106" s="98"/>
      <c r="AAM106" s="98"/>
      <c r="AAN106" s="98"/>
      <c r="AAO106" s="98"/>
      <c r="AAP106" s="98"/>
      <c r="AAQ106" s="98"/>
      <c r="AAR106" s="98"/>
      <c r="AAS106" s="98"/>
      <c r="AAT106" s="98"/>
      <c r="AAU106" s="98"/>
      <c r="AAV106" s="98"/>
      <c r="AAW106" s="98"/>
      <c r="AAX106" s="98"/>
      <c r="AAY106" s="98"/>
      <c r="AAZ106" s="98"/>
      <c r="ABA106" s="98"/>
      <c r="ABB106" s="98"/>
      <c r="ABC106" s="98"/>
      <c r="ABD106" s="98"/>
      <c r="ABE106" s="98"/>
      <c r="ABF106" s="98"/>
      <c r="ABG106" s="98"/>
      <c r="ABH106" s="98"/>
      <c r="ABI106" s="98"/>
      <c r="ABJ106" s="98"/>
      <c r="ABK106" s="98"/>
      <c r="ABL106" s="98"/>
      <c r="ABM106" s="98"/>
      <c r="ABN106" s="98"/>
      <c r="ABO106" s="98"/>
      <c r="ABP106" s="98"/>
      <c r="ABQ106" s="98"/>
      <c r="ABR106" s="98"/>
      <c r="ABS106" s="98"/>
      <c r="ABT106" s="98"/>
      <c r="ABU106" s="98"/>
      <c r="ABV106" s="98"/>
      <c r="ABW106" s="98"/>
      <c r="ABX106" s="98"/>
      <c r="ABY106" s="98"/>
      <c r="ABZ106" s="98"/>
      <c r="ACA106" s="98"/>
      <c r="ACB106" s="98"/>
      <c r="ACC106" s="98"/>
      <c r="ACD106" s="98"/>
      <c r="ACE106" s="98"/>
      <c r="ACF106" s="98"/>
      <c r="ACG106" s="98"/>
      <c r="ACH106" s="98"/>
      <c r="ACI106" s="98"/>
      <c r="ACJ106" s="98"/>
      <c r="ACK106" s="98"/>
      <c r="ACL106" s="98"/>
      <c r="ACM106" s="98"/>
      <c r="ACN106" s="98"/>
      <c r="ACO106" s="98"/>
      <c r="ACP106" s="98"/>
      <c r="ACQ106" s="98"/>
      <c r="ACR106" s="98"/>
      <c r="ACS106" s="98"/>
      <c r="ACT106" s="98"/>
      <c r="ACU106" s="98"/>
      <c r="ACV106" s="98"/>
      <c r="ACW106" s="98"/>
      <c r="ACX106" s="98"/>
      <c r="ACY106" s="98"/>
      <c r="ACZ106" s="98"/>
      <c r="ADA106" s="98"/>
      <c r="ADB106" s="98"/>
      <c r="ADC106" s="98"/>
      <c r="ADD106" s="98"/>
      <c r="ADE106" s="98"/>
      <c r="ADF106" s="98"/>
      <c r="ADG106" s="98"/>
      <c r="ADH106" s="98"/>
      <c r="ADI106" s="98"/>
      <c r="ADJ106" s="98"/>
      <c r="ADK106" s="98"/>
      <c r="ADL106" s="98"/>
      <c r="ADM106" s="98"/>
      <c r="ADN106" s="98"/>
      <c r="ADO106" s="98"/>
      <c r="ADP106" s="98"/>
      <c r="ADQ106" s="98"/>
      <c r="ADR106" s="98"/>
      <c r="ADS106" s="98"/>
      <c r="ADT106" s="98"/>
      <c r="ADU106" s="98"/>
      <c r="ADV106" s="98"/>
      <c r="ADW106" s="98"/>
      <c r="ADX106" s="98"/>
      <c r="ADY106" s="98"/>
      <c r="ADZ106" s="98"/>
      <c r="AEA106" s="98"/>
      <c r="AEB106" s="98"/>
      <c r="AEC106" s="98"/>
      <c r="AED106" s="98"/>
      <c r="AEE106" s="98"/>
      <c r="AEF106" s="98"/>
      <c r="AEG106" s="98"/>
      <c r="AEH106" s="98"/>
      <c r="AEI106" s="98"/>
      <c r="AEJ106" s="98"/>
      <c r="AEK106" s="98"/>
      <c r="AEL106" s="98"/>
      <c r="AEM106" s="98"/>
      <c r="AEN106" s="98"/>
      <c r="AEO106" s="98"/>
      <c r="AEP106" s="98"/>
      <c r="AEQ106" s="98"/>
      <c r="AER106" s="98"/>
      <c r="AES106" s="98"/>
      <c r="AET106" s="98"/>
      <c r="AEU106" s="98"/>
      <c r="AEV106" s="98"/>
      <c r="AEW106" s="98"/>
      <c r="AEX106" s="98"/>
      <c r="AEY106" s="98"/>
      <c r="AEZ106" s="98"/>
      <c r="AFA106" s="98"/>
      <c r="AFB106" s="98"/>
      <c r="AFC106" s="98"/>
      <c r="AFD106" s="98"/>
      <c r="AFE106" s="98"/>
      <c r="AFF106" s="98"/>
      <c r="AFG106" s="98"/>
      <c r="AFH106" s="98"/>
      <c r="AFI106" s="98"/>
      <c r="AFJ106" s="98"/>
      <c r="AFK106" s="98"/>
      <c r="AFL106" s="98"/>
      <c r="AFM106" s="98"/>
      <c r="AFN106" s="98"/>
      <c r="AFO106" s="98"/>
      <c r="AFP106" s="98"/>
      <c r="AFQ106" s="98"/>
      <c r="AFR106" s="98"/>
      <c r="AFS106" s="98"/>
      <c r="AFT106" s="98"/>
      <c r="AFU106" s="98"/>
      <c r="AFV106" s="98"/>
      <c r="AFW106" s="98"/>
      <c r="AFX106" s="98"/>
      <c r="AFY106" s="98"/>
      <c r="AFZ106" s="98"/>
      <c r="AGA106" s="98"/>
      <c r="AGB106" s="98"/>
      <c r="AGC106" s="98"/>
      <c r="AGD106" s="98"/>
      <c r="AGE106" s="98"/>
      <c r="AGF106" s="98"/>
      <c r="AGG106" s="98"/>
      <c r="AGH106" s="98"/>
      <c r="AGI106" s="98"/>
      <c r="AGJ106" s="98"/>
      <c r="AGK106" s="98"/>
      <c r="AGL106" s="98"/>
      <c r="AGM106" s="98"/>
      <c r="AGN106" s="98"/>
      <c r="AGO106" s="98"/>
      <c r="AGP106" s="98"/>
      <c r="AGQ106" s="98"/>
      <c r="AGR106" s="98"/>
      <c r="AGS106" s="98"/>
      <c r="AGT106" s="98"/>
      <c r="AGU106" s="98"/>
      <c r="AGV106" s="98"/>
      <c r="AGW106" s="98"/>
      <c r="AGX106" s="98"/>
      <c r="AGY106" s="98"/>
      <c r="AGZ106" s="98"/>
      <c r="AHA106" s="98"/>
      <c r="AHB106" s="98"/>
      <c r="AHC106" s="98"/>
      <c r="AHD106" s="98"/>
      <c r="AHE106" s="98"/>
      <c r="AHF106" s="98"/>
      <c r="AHG106" s="98"/>
      <c r="AHH106" s="98"/>
      <c r="AHI106" s="98"/>
      <c r="AHJ106" s="98"/>
      <c r="AHK106" s="98"/>
      <c r="AHL106" s="98"/>
      <c r="AHM106" s="98"/>
      <c r="AHN106" s="98"/>
      <c r="AHO106" s="98"/>
      <c r="AHP106" s="98"/>
      <c r="AHQ106" s="98"/>
      <c r="AHR106" s="98"/>
      <c r="AHS106" s="98"/>
      <c r="AHT106" s="98"/>
      <c r="AHU106" s="98"/>
      <c r="AHV106" s="98"/>
      <c r="AHW106" s="98"/>
      <c r="AHX106" s="98"/>
      <c r="AHY106" s="98"/>
      <c r="AHZ106" s="98"/>
      <c r="AIA106" s="98"/>
      <c r="AIB106" s="98"/>
      <c r="AIC106" s="98"/>
      <c r="AID106" s="98"/>
      <c r="AIE106" s="98"/>
      <c r="AIF106" s="98"/>
      <c r="AIG106" s="98"/>
      <c r="AIH106" s="98"/>
      <c r="AII106" s="98"/>
      <c r="AIJ106" s="98"/>
      <c r="AIK106" s="98"/>
      <c r="AIL106" s="98"/>
      <c r="AIM106" s="98"/>
      <c r="AIN106" s="98"/>
      <c r="AIO106" s="98"/>
      <c r="AIP106" s="98"/>
      <c r="AIQ106" s="98"/>
      <c r="AIR106" s="98"/>
      <c r="AIS106" s="98"/>
      <c r="AIT106" s="98"/>
      <c r="AIU106" s="98"/>
      <c r="AIV106" s="98"/>
      <c r="AIW106" s="98"/>
      <c r="AIX106" s="98"/>
      <c r="AIY106" s="98"/>
      <c r="AIZ106" s="98"/>
      <c r="AJA106" s="98"/>
      <c r="AJB106" s="98"/>
      <c r="AJC106" s="98"/>
    </row>
    <row r="107" spans="1:939" s="47" customFormat="1" ht="30" customHeight="1" x14ac:dyDescent="0.3">
      <c r="A107" s="113"/>
      <c r="B107" s="114"/>
      <c r="C107" s="65"/>
      <c r="D107" s="65"/>
      <c r="E107" s="65"/>
      <c r="F107" s="65"/>
      <c r="G107" s="84">
        <f t="shared" ref="G107:AG107" si="16">SUM(G88:G106)</f>
        <v>0</v>
      </c>
      <c r="H107" s="84">
        <f t="shared" si="16"/>
        <v>30</v>
      </c>
      <c r="I107" s="84">
        <f t="shared" si="16"/>
        <v>0</v>
      </c>
      <c r="J107" s="69">
        <f t="shared" si="16"/>
        <v>2</v>
      </c>
      <c r="K107" s="84">
        <f t="shared" si="16"/>
        <v>15</v>
      </c>
      <c r="L107" s="84">
        <f t="shared" si="16"/>
        <v>60</v>
      </c>
      <c r="M107" s="84">
        <f t="shared" si="16"/>
        <v>0</v>
      </c>
      <c r="N107" s="69">
        <f t="shared" si="16"/>
        <v>5</v>
      </c>
      <c r="O107" s="84">
        <f t="shared" si="16"/>
        <v>105</v>
      </c>
      <c r="P107" s="84">
        <f t="shared" si="16"/>
        <v>75</v>
      </c>
      <c r="Q107" s="84">
        <f t="shared" si="16"/>
        <v>0</v>
      </c>
      <c r="R107" s="69">
        <f t="shared" si="16"/>
        <v>12</v>
      </c>
      <c r="S107" s="84">
        <f t="shared" si="16"/>
        <v>75</v>
      </c>
      <c r="T107" s="84">
        <f t="shared" si="16"/>
        <v>105</v>
      </c>
      <c r="U107" s="84">
        <f t="shared" si="16"/>
        <v>0</v>
      </c>
      <c r="V107" s="69">
        <f t="shared" si="16"/>
        <v>12</v>
      </c>
      <c r="W107" s="84">
        <f t="shared" si="16"/>
        <v>15</v>
      </c>
      <c r="X107" s="84">
        <f t="shared" si="16"/>
        <v>105</v>
      </c>
      <c r="Y107" s="84">
        <f t="shared" si="16"/>
        <v>0</v>
      </c>
      <c r="Z107" s="69">
        <f t="shared" si="16"/>
        <v>8</v>
      </c>
      <c r="AA107" s="84">
        <f t="shared" si="16"/>
        <v>0</v>
      </c>
      <c r="AB107" s="84">
        <f t="shared" si="16"/>
        <v>210</v>
      </c>
      <c r="AC107" s="84">
        <f t="shared" si="16"/>
        <v>0</v>
      </c>
      <c r="AD107" s="69">
        <f t="shared" si="16"/>
        <v>12</v>
      </c>
      <c r="AE107" s="84">
        <f t="shared" si="16"/>
        <v>795</v>
      </c>
      <c r="AF107" s="84">
        <f t="shared" si="16"/>
        <v>1275</v>
      </c>
      <c r="AG107" s="69">
        <f t="shared" si="16"/>
        <v>51</v>
      </c>
      <c r="AH107" s="99"/>
      <c r="AI107" s="99"/>
      <c r="AJ107" s="99"/>
      <c r="AK107" s="99"/>
      <c r="AL107" s="99"/>
      <c r="AM107" s="99"/>
      <c r="AN107" s="99"/>
      <c r="AO107" s="99"/>
      <c r="AP107" s="99"/>
      <c r="AQ107" s="99"/>
      <c r="AR107" s="99"/>
      <c r="AS107" s="99"/>
      <c r="AT107" s="99"/>
      <c r="AU107" s="99"/>
      <c r="AV107" s="99"/>
      <c r="AW107" s="99"/>
      <c r="AX107" s="99"/>
      <c r="AY107" s="99"/>
      <c r="AZ107" s="99"/>
      <c r="BA107" s="99"/>
      <c r="BB107" s="99"/>
      <c r="BC107" s="99"/>
      <c r="BD107" s="99"/>
      <c r="BE107" s="99"/>
      <c r="BF107" s="99"/>
      <c r="BG107" s="99"/>
      <c r="BH107" s="99"/>
      <c r="BI107" s="99"/>
      <c r="BJ107" s="99"/>
      <c r="BK107" s="99"/>
      <c r="BL107" s="99"/>
      <c r="BM107" s="99"/>
      <c r="BN107" s="99"/>
      <c r="BO107" s="99"/>
      <c r="BP107" s="99"/>
      <c r="BQ107" s="99"/>
      <c r="BR107" s="99"/>
      <c r="BS107" s="99"/>
      <c r="BT107" s="99"/>
      <c r="BU107" s="99"/>
      <c r="BV107" s="99"/>
      <c r="BW107" s="99"/>
      <c r="BX107" s="99"/>
      <c r="BY107" s="99"/>
      <c r="BZ107" s="99"/>
      <c r="CA107" s="99"/>
      <c r="CB107" s="99"/>
      <c r="CC107" s="99"/>
      <c r="CD107" s="99"/>
      <c r="CE107" s="99"/>
      <c r="CF107" s="99"/>
      <c r="CG107" s="99"/>
      <c r="CH107" s="99"/>
      <c r="CI107" s="99"/>
      <c r="CJ107" s="99"/>
      <c r="CK107" s="99"/>
      <c r="CL107" s="99"/>
      <c r="CM107" s="99"/>
      <c r="CN107" s="99"/>
      <c r="CO107" s="99"/>
      <c r="CP107" s="99"/>
      <c r="CQ107" s="99"/>
      <c r="CR107" s="99"/>
      <c r="CS107" s="99"/>
      <c r="CT107" s="99"/>
      <c r="CU107" s="99"/>
      <c r="CV107" s="99"/>
      <c r="CW107" s="99"/>
      <c r="CX107" s="99"/>
      <c r="CY107" s="99"/>
      <c r="CZ107" s="99"/>
      <c r="DA107" s="99"/>
      <c r="DB107" s="99"/>
      <c r="DC107" s="99"/>
      <c r="DD107" s="99"/>
      <c r="DE107" s="99"/>
      <c r="DF107" s="99"/>
      <c r="DG107" s="99"/>
      <c r="DH107" s="99"/>
      <c r="DI107" s="99"/>
      <c r="DJ107" s="99"/>
      <c r="DK107" s="99"/>
      <c r="DL107" s="99"/>
      <c r="DM107" s="99"/>
      <c r="DN107" s="99"/>
      <c r="DO107" s="99"/>
      <c r="DP107" s="99"/>
      <c r="DQ107" s="99"/>
      <c r="DR107" s="99"/>
      <c r="DS107" s="99"/>
      <c r="DT107" s="99"/>
      <c r="DU107" s="99"/>
      <c r="DV107" s="99"/>
      <c r="DW107" s="99"/>
      <c r="DX107" s="99"/>
      <c r="DY107" s="99"/>
      <c r="DZ107" s="99"/>
      <c r="EA107" s="99"/>
      <c r="EB107" s="99"/>
      <c r="EC107" s="99"/>
      <c r="ED107" s="99"/>
      <c r="EE107" s="99"/>
      <c r="EF107" s="99"/>
      <c r="EG107" s="99"/>
      <c r="EH107" s="99"/>
      <c r="EI107" s="99"/>
      <c r="EJ107" s="99"/>
      <c r="EK107" s="99"/>
      <c r="EL107" s="99"/>
      <c r="EM107" s="99"/>
      <c r="EN107" s="99"/>
      <c r="EO107" s="99"/>
      <c r="EP107" s="99"/>
      <c r="EQ107" s="99"/>
      <c r="ER107" s="99"/>
      <c r="ES107" s="99"/>
      <c r="ET107" s="99"/>
      <c r="EU107" s="99"/>
      <c r="EV107" s="99"/>
      <c r="EW107" s="99"/>
      <c r="EX107" s="99"/>
      <c r="EY107" s="99"/>
      <c r="EZ107" s="99"/>
      <c r="FA107" s="99"/>
      <c r="FB107" s="99"/>
      <c r="FC107" s="99"/>
      <c r="FD107" s="99"/>
      <c r="FE107" s="99"/>
      <c r="FF107" s="99"/>
      <c r="FG107" s="99"/>
      <c r="FH107" s="99"/>
      <c r="FI107" s="99"/>
      <c r="FJ107" s="99"/>
      <c r="FK107" s="99"/>
      <c r="FL107" s="99"/>
      <c r="FM107" s="99"/>
      <c r="FN107" s="99"/>
      <c r="FO107" s="99"/>
      <c r="FP107" s="99"/>
      <c r="FQ107" s="99"/>
      <c r="FR107" s="99"/>
      <c r="FS107" s="99"/>
      <c r="FT107" s="99"/>
      <c r="FU107" s="99"/>
      <c r="FV107" s="99"/>
      <c r="FW107" s="99"/>
      <c r="FX107" s="99"/>
      <c r="FY107" s="99"/>
      <c r="FZ107" s="99"/>
      <c r="GA107" s="99"/>
      <c r="GB107" s="99"/>
      <c r="GC107" s="99"/>
      <c r="GD107" s="99"/>
      <c r="GE107" s="99"/>
      <c r="GF107" s="99"/>
      <c r="GG107" s="99"/>
      <c r="GH107" s="99"/>
      <c r="GI107" s="99"/>
      <c r="GJ107" s="99"/>
      <c r="GK107" s="99"/>
      <c r="GL107" s="99"/>
      <c r="GM107" s="99"/>
      <c r="GN107" s="99"/>
      <c r="GO107" s="99"/>
      <c r="GP107" s="99"/>
      <c r="GQ107" s="99"/>
      <c r="GR107" s="99"/>
      <c r="GS107" s="99"/>
      <c r="GT107" s="99"/>
      <c r="GU107" s="99"/>
      <c r="GV107" s="99"/>
      <c r="GW107" s="99"/>
      <c r="GX107" s="99"/>
      <c r="GY107" s="99"/>
      <c r="GZ107" s="99"/>
      <c r="HA107" s="99"/>
      <c r="HB107" s="99"/>
      <c r="HC107" s="99"/>
      <c r="HD107" s="99"/>
      <c r="HE107" s="99"/>
      <c r="HF107" s="99"/>
      <c r="HG107" s="99"/>
      <c r="HH107" s="99"/>
      <c r="HI107" s="99"/>
      <c r="HJ107" s="99"/>
      <c r="HK107" s="99"/>
      <c r="HL107" s="99"/>
      <c r="HM107" s="99"/>
      <c r="HN107" s="99"/>
      <c r="HO107" s="99"/>
      <c r="HP107" s="99"/>
      <c r="HQ107" s="99"/>
      <c r="HR107" s="99"/>
      <c r="HS107" s="99"/>
      <c r="HT107" s="99"/>
      <c r="HU107" s="99"/>
      <c r="HV107" s="99"/>
      <c r="HW107" s="99"/>
      <c r="HX107" s="99"/>
      <c r="HY107" s="99"/>
      <c r="HZ107" s="99"/>
      <c r="IA107" s="99"/>
      <c r="IB107" s="99"/>
      <c r="IC107" s="99"/>
      <c r="ID107" s="99"/>
      <c r="IE107" s="99"/>
      <c r="IF107" s="99"/>
      <c r="IG107" s="99"/>
      <c r="IH107" s="99"/>
      <c r="II107" s="99"/>
      <c r="IJ107" s="99"/>
      <c r="IK107" s="99"/>
      <c r="IL107" s="99"/>
      <c r="IM107" s="99"/>
      <c r="IN107" s="99"/>
      <c r="IO107" s="99"/>
      <c r="IP107" s="99"/>
      <c r="IQ107" s="99"/>
      <c r="IR107" s="99"/>
      <c r="IS107" s="99"/>
      <c r="IT107" s="99"/>
      <c r="IU107" s="99"/>
      <c r="IV107" s="99"/>
      <c r="IW107" s="99"/>
      <c r="IX107" s="99"/>
      <c r="IY107" s="99"/>
      <c r="IZ107" s="99"/>
      <c r="JA107" s="99"/>
      <c r="JB107" s="99"/>
      <c r="JC107" s="99"/>
      <c r="JD107" s="99"/>
      <c r="JE107" s="99"/>
      <c r="JF107" s="99"/>
      <c r="JG107" s="99"/>
      <c r="JH107" s="99"/>
      <c r="JI107" s="99"/>
      <c r="JJ107" s="99"/>
      <c r="JK107" s="99"/>
      <c r="JL107" s="99"/>
      <c r="JM107" s="99"/>
      <c r="JN107" s="99"/>
      <c r="JO107" s="99"/>
      <c r="JP107" s="99"/>
      <c r="JQ107" s="99"/>
      <c r="JR107" s="99"/>
      <c r="JS107" s="99"/>
      <c r="JT107" s="99"/>
      <c r="JU107" s="99"/>
      <c r="JV107" s="99"/>
      <c r="JW107" s="99"/>
      <c r="JX107" s="99"/>
      <c r="JY107" s="99"/>
      <c r="JZ107" s="99"/>
      <c r="KA107" s="99"/>
      <c r="KB107" s="99"/>
      <c r="KC107" s="99"/>
      <c r="KD107" s="99"/>
      <c r="KE107" s="99"/>
      <c r="KF107" s="99"/>
      <c r="KG107" s="99"/>
      <c r="KH107" s="99"/>
      <c r="KI107" s="99"/>
      <c r="KJ107" s="99"/>
      <c r="KK107" s="99"/>
      <c r="KL107" s="99"/>
      <c r="KM107" s="99"/>
      <c r="KN107" s="99"/>
      <c r="KO107" s="99"/>
      <c r="KP107" s="99"/>
      <c r="KQ107" s="99"/>
      <c r="KR107" s="99"/>
      <c r="KS107" s="99"/>
      <c r="KT107" s="99"/>
      <c r="KU107" s="99"/>
      <c r="KV107" s="99"/>
      <c r="KW107" s="99"/>
      <c r="KX107" s="99"/>
      <c r="KY107" s="99"/>
      <c r="KZ107" s="99"/>
      <c r="LA107" s="99"/>
      <c r="LB107" s="99"/>
      <c r="LC107" s="99"/>
      <c r="LD107" s="99"/>
      <c r="LE107" s="99"/>
      <c r="LF107" s="99"/>
      <c r="LG107" s="99"/>
      <c r="LH107" s="99"/>
      <c r="LI107" s="99"/>
      <c r="LJ107" s="99"/>
      <c r="LK107" s="99"/>
      <c r="LL107" s="99"/>
      <c r="LM107" s="99"/>
      <c r="LN107" s="99"/>
      <c r="LO107" s="99"/>
      <c r="LP107" s="99"/>
      <c r="LQ107" s="99"/>
      <c r="LR107" s="99"/>
      <c r="LS107" s="99"/>
      <c r="LT107" s="99"/>
      <c r="LU107" s="99"/>
      <c r="LV107" s="99"/>
      <c r="LW107" s="99"/>
      <c r="LX107" s="99"/>
      <c r="LY107" s="99"/>
      <c r="LZ107" s="99"/>
      <c r="MA107" s="99"/>
      <c r="MB107" s="99"/>
      <c r="MC107" s="99"/>
      <c r="MD107" s="99"/>
      <c r="ME107" s="99"/>
      <c r="MF107" s="99"/>
      <c r="MG107" s="99"/>
      <c r="MH107" s="99"/>
      <c r="MI107" s="99"/>
      <c r="MJ107" s="99"/>
      <c r="MK107" s="99"/>
      <c r="ML107" s="99"/>
      <c r="MM107" s="99"/>
      <c r="MN107" s="99"/>
      <c r="MO107" s="99"/>
      <c r="MP107" s="99"/>
      <c r="MQ107" s="99"/>
      <c r="MR107" s="99"/>
      <c r="MS107" s="99"/>
      <c r="MT107" s="99"/>
      <c r="MU107" s="99"/>
      <c r="MV107" s="99"/>
      <c r="MW107" s="99"/>
      <c r="MX107" s="99"/>
      <c r="MY107" s="99"/>
      <c r="MZ107" s="99"/>
      <c r="NA107" s="99"/>
      <c r="NB107" s="99"/>
      <c r="NC107" s="99"/>
      <c r="ND107" s="99"/>
      <c r="NE107" s="99"/>
      <c r="NF107" s="99"/>
      <c r="NG107" s="99"/>
      <c r="NH107" s="99"/>
      <c r="NI107" s="99"/>
      <c r="NJ107" s="99"/>
      <c r="NK107" s="99"/>
      <c r="NL107" s="99"/>
      <c r="NM107" s="99"/>
      <c r="NN107" s="99"/>
      <c r="NO107" s="99"/>
      <c r="NP107" s="99"/>
      <c r="NQ107" s="99"/>
      <c r="NR107" s="99"/>
      <c r="NS107" s="99"/>
      <c r="NT107" s="99"/>
      <c r="NU107" s="99"/>
      <c r="NV107" s="99"/>
      <c r="NW107" s="99"/>
      <c r="NX107" s="99"/>
      <c r="NY107" s="99"/>
      <c r="NZ107" s="99"/>
      <c r="OA107" s="99"/>
      <c r="OB107" s="99"/>
      <c r="OC107" s="99"/>
      <c r="OD107" s="99"/>
      <c r="OE107" s="99"/>
      <c r="OF107" s="99"/>
      <c r="OG107" s="99"/>
      <c r="OH107" s="99"/>
      <c r="OI107" s="99"/>
      <c r="OJ107" s="99"/>
      <c r="OK107" s="99"/>
      <c r="OL107" s="99"/>
      <c r="OM107" s="99"/>
      <c r="ON107" s="99"/>
      <c r="OO107" s="99"/>
      <c r="OP107" s="99"/>
      <c r="OQ107" s="99"/>
      <c r="OR107" s="99"/>
      <c r="OS107" s="99"/>
      <c r="OT107" s="99"/>
      <c r="OU107" s="99"/>
      <c r="OV107" s="99"/>
      <c r="OW107" s="99"/>
      <c r="OX107" s="99"/>
      <c r="OY107" s="99"/>
      <c r="OZ107" s="99"/>
      <c r="PA107" s="99"/>
      <c r="PB107" s="99"/>
      <c r="PC107" s="99"/>
      <c r="PD107" s="99"/>
      <c r="PE107" s="99"/>
      <c r="PF107" s="99"/>
      <c r="PG107" s="99"/>
      <c r="PH107" s="99"/>
      <c r="PI107" s="99"/>
      <c r="PJ107" s="99"/>
      <c r="PK107" s="99"/>
      <c r="PL107" s="99"/>
      <c r="PM107" s="99"/>
      <c r="PN107" s="99"/>
      <c r="PO107" s="99"/>
      <c r="PP107" s="99"/>
      <c r="PQ107" s="99"/>
      <c r="PR107" s="99"/>
      <c r="PS107" s="99"/>
      <c r="PT107" s="99"/>
      <c r="PU107" s="99"/>
      <c r="PV107" s="99"/>
      <c r="PW107" s="99"/>
      <c r="PX107" s="99"/>
      <c r="PY107" s="99"/>
      <c r="PZ107" s="99"/>
      <c r="QA107" s="99"/>
      <c r="QB107" s="99"/>
      <c r="QC107" s="99"/>
      <c r="QD107" s="99"/>
      <c r="QE107" s="99"/>
      <c r="QF107" s="99"/>
      <c r="QG107" s="99"/>
      <c r="QH107" s="99"/>
      <c r="QI107" s="99"/>
      <c r="QJ107" s="99"/>
      <c r="QK107" s="99"/>
      <c r="QL107" s="99"/>
      <c r="QM107" s="99"/>
      <c r="QN107" s="99"/>
      <c r="QO107" s="99"/>
      <c r="QP107" s="99"/>
      <c r="QQ107" s="99"/>
      <c r="QR107" s="99"/>
      <c r="QS107" s="99"/>
      <c r="QT107" s="99"/>
      <c r="QU107" s="99"/>
      <c r="QV107" s="99"/>
      <c r="QW107" s="99"/>
      <c r="QX107" s="99"/>
      <c r="QY107" s="99"/>
      <c r="QZ107" s="99"/>
      <c r="RA107" s="99"/>
      <c r="RB107" s="99"/>
      <c r="RC107" s="99"/>
      <c r="RD107" s="99"/>
      <c r="RE107" s="99"/>
      <c r="RF107" s="99"/>
      <c r="RG107" s="99"/>
      <c r="RH107" s="99"/>
      <c r="RI107" s="99"/>
      <c r="RJ107" s="99"/>
      <c r="RK107" s="99"/>
      <c r="RL107" s="99"/>
      <c r="RM107" s="99"/>
      <c r="RN107" s="99"/>
      <c r="RO107" s="99"/>
      <c r="RP107" s="99"/>
      <c r="RQ107" s="99"/>
      <c r="RR107" s="99"/>
      <c r="RS107" s="99"/>
      <c r="RT107" s="99"/>
      <c r="RU107" s="99"/>
      <c r="RV107" s="99"/>
      <c r="RW107" s="99"/>
      <c r="RX107" s="99"/>
      <c r="RY107" s="99"/>
      <c r="RZ107" s="99"/>
      <c r="SA107" s="99"/>
      <c r="SB107" s="99"/>
      <c r="SC107" s="99"/>
      <c r="SD107" s="99"/>
      <c r="SE107" s="99"/>
      <c r="SF107" s="99"/>
      <c r="SG107" s="99"/>
      <c r="SH107" s="99"/>
      <c r="SI107" s="99"/>
      <c r="SJ107" s="99"/>
      <c r="SK107" s="99"/>
      <c r="SL107" s="99"/>
      <c r="SM107" s="99"/>
      <c r="SN107" s="99"/>
      <c r="SO107" s="99"/>
      <c r="SP107" s="99"/>
      <c r="SQ107" s="99"/>
      <c r="SR107" s="99"/>
      <c r="SS107" s="99"/>
      <c r="ST107" s="99"/>
      <c r="SU107" s="99"/>
      <c r="SV107" s="99"/>
      <c r="SW107" s="99"/>
      <c r="SX107" s="99"/>
      <c r="SY107" s="99"/>
      <c r="SZ107" s="99"/>
      <c r="TA107" s="99"/>
      <c r="TB107" s="99"/>
      <c r="TC107" s="99"/>
      <c r="TD107" s="99"/>
      <c r="TE107" s="99"/>
      <c r="TF107" s="99"/>
      <c r="TG107" s="99"/>
      <c r="TH107" s="99"/>
      <c r="TI107" s="99"/>
      <c r="TJ107" s="99"/>
      <c r="TK107" s="99"/>
      <c r="TL107" s="99"/>
      <c r="TM107" s="99"/>
      <c r="TN107" s="99"/>
      <c r="TO107" s="99"/>
      <c r="TP107" s="99"/>
      <c r="TQ107" s="99"/>
      <c r="TR107" s="99"/>
      <c r="TS107" s="99"/>
      <c r="TT107" s="99"/>
      <c r="TU107" s="99"/>
      <c r="TV107" s="99"/>
      <c r="TW107" s="99"/>
      <c r="TX107" s="99"/>
      <c r="TY107" s="99"/>
      <c r="TZ107" s="99"/>
      <c r="UA107" s="99"/>
      <c r="UB107" s="99"/>
      <c r="UC107" s="99"/>
      <c r="UD107" s="99"/>
      <c r="UE107" s="99"/>
      <c r="UF107" s="99"/>
      <c r="UG107" s="99"/>
      <c r="UH107" s="99"/>
      <c r="UI107" s="99"/>
      <c r="UJ107" s="99"/>
      <c r="UK107" s="99"/>
      <c r="UL107" s="99"/>
      <c r="UM107" s="99"/>
      <c r="UN107" s="99"/>
      <c r="UO107" s="99"/>
      <c r="UP107" s="99"/>
      <c r="UQ107" s="99"/>
      <c r="UR107" s="99"/>
      <c r="US107" s="99"/>
      <c r="UT107" s="99"/>
      <c r="UU107" s="99"/>
      <c r="UV107" s="99"/>
      <c r="UW107" s="99"/>
      <c r="UX107" s="99"/>
      <c r="UY107" s="99"/>
      <c r="UZ107" s="99"/>
      <c r="VA107" s="99"/>
      <c r="VB107" s="99"/>
      <c r="VC107" s="99"/>
      <c r="VD107" s="99"/>
      <c r="VE107" s="99"/>
      <c r="VF107" s="99"/>
      <c r="VG107" s="99"/>
      <c r="VH107" s="99"/>
      <c r="VI107" s="99"/>
      <c r="VJ107" s="99"/>
      <c r="VK107" s="99"/>
      <c r="VL107" s="99"/>
      <c r="VM107" s="99"/>
      <c r="VN107" s="99"/>
      <c r="VO107" s="99"/>
      <c r="VP107" s="99"/>
      <c r="VQ107" s="99"/>
      <c r="VR107" s="99"/>
      <c r="VS107" s="99"/>
      <c r="VT107" s="99"/>
      <c r="VU107" s="99"/>
      <c r="VV107" s="99"/>
      <c r="VW107" s="99"/>
      <c r="VX107" s="99"/>
      <c r="VY107" s="99"/>
      <c r="VZ107" s="99"/>
      <c r="WA107" s="99"/>
      <c r="WB107" s="99"/>
      <c r="WC107" s="99"/>
      <c r="WD107" s="99"/>
      <c r="WE107" s="99"/>
      <c r="WF107" s="99"/>
      <c r="WG107" s="99"/>
      <c r="WH107" s="99"/>
      <c r="WI107" s="99"/>
      <c r="WJ107" s="99"/>
      <c r="WK107" s="99"/>
      <c r="WL107" s="99"/>
      <c r="WM107" s="99"/>
      <c r="WN107" s="99"/>
      <c r="WO107" s="99"/>
      <c r="WP107" s="99"/>
      <c r="WQ107" s="99"/>
      <c r="WR107" s="99"/>
      <c r="WS107" s="99"/>
      <c r="WT107" s="99"/>
      <c r="WU107" s="99"/>
      <c r="WV107" s="99"/>
      <c r="WW107" s="99"/>
      <c r="WX107" s="99"/>
      <c r="WY107" s="99"/>
      <c r="WZ107" s="99"/>
      <c r="XA107" s="99"/>
      <c r="XB107" s="99"/>
      <c r="XC107" s="99"/>
      <c r="XD107" s="99"/>
      <c r="XE107" s="99"/>
      <c r="XF107" s="99"/>
      <c r="XG107" s="99"/>
      <c r="XH107" s="99"/>
      <c r="XI107" s="99"/>
      <c r="XJ107" s="99"/>
      <c r="XK107" s="99"/>
      <c r="XL107" s="99"/>
      <c r="XM107" s="99"/>
      <c r="XN107" s="99"/>
      <c r="XO107" s="99"/>
      <c r="XP107" s="99"/>
      <c r="XQ107" s="99"/>
      <c r="XR107" s="99"/>
      <c r="XS107" s="99"/>
      <c r="XT107" s="99"/>
      <c r="XU107" s="99"/>
      <c r="XV107" s="99"/>
      <c r="XW107" s="99"/>
      <c r="XX107" s="99"/>
      <c r="XY107" s="99"/>
      <c r="XZ107" s="99"/>
      <c r="YA107" s="99"/>
      <c r="YB107" s="99"/>
      <c r="YC107" s="99"/>
      <c r="YD107" s="99"/>
      <c r="YE107" s="99"/>
      <c r="YF107" s="99"/>
      <c r="YG107" s="99"/>
      <c r="YH107" s="99"/>
      <c r="YI107" s="99"/>
      <c r="YJ107" s="99"/>
      <c r="YK107" s="99"/>
      <c r="YL107" s="99"/>
      <c r="YM107" s="99"/>
      <c r="YN107" s="99"/>
      <c r="YO107" s="99"/>
      <c r="YP107" s="99"/>
      <c r="YQ107" s="99"/>
      <c r="YR107" s="99"/>
      <c r="YS107" s="99"/>
      <c r="YT107" s="99"/>
      <c r="YU107" s="99"/>
      <c r="YV107" s="99"/>
      <c r="YW107" s="99"/>
      <c r="YX107" s="99"/>
      <c r="YY107" s="99"/>
      <c r="YZ107" s="99"/>
      <c r="ZA107" s="99"/>
      <c r="ZB107" s="99"/>
      <c r="ZC107" s="99"/>
      <c r="ZD107" s="99"/>
      <c r="ZE107" s="99"/>
      <c r="ZF107" s="99"/>
      <c r="ZG107" s="99"/>
      <c r="ZH107" s="99"/>
      <c r="ZI107" s="99"/>
      <c r="ZJ107" s="99"/>
      <c r="ZK107" s="99"/>
      <c r="ZL107" s="99"/>
      <c r="ZM107" s="99"/>
      <c r="ZN107" s="99"/>
      <c r="ZO107" s="99"/>
      <c r="ZP107" s="99"/>
      <c r="ZQ107" s="99"/>
      <c r="ZR107" s="99"/>
      <c r="ZS107" s="99"/>
      <c r="ZT107" s="99"/>
      <c r="ZU107" s="99"/>
      <c r="ZV107" s="99"/>
      <c r="ZW107" s="99"/>
      <c r="ZX107" s="99"/>
      <c r="ZY107" s="99"/>
      <c r="ZZ107" s="99"/>
      <c r="AAA107" s="99"/>
      <c r="AAB107" s="99"/>
      <c r="AAC107" s="99"/>
      <c r="AAD107" s="99"/>
      <c r="AAE107" s="99"/>
      <c r="AAF107" s="99"/>
      <c r="AAG107" s="99"/>
      <c r="AAH107" s="99"/>
      <c r="AAI107" s="99"/>
      <c r="AAJ107" s="99"/>
      <c r="AAK107" s="99"/>
      <c r="AAL107" s="99"/>
      <c r="AAM107" s="99"/>
      <c r="AAN107" s="99"/>
      <c r="AAO107" s="99"/>
      <c r="AAP107" s="99"/>
      <c r="AAQ107" s="99"/>
      <c r="AAR107" s="99"/>
      <c r="AAS107" s="99"/>
      <c r="AAT107" s="99"/>
      <c r="AAU107" s="99"/>
      <c r="AAV107" s="99"/>
      <c r="AAW107" s="99"/>
      <c r="AAX107" s="99"/>
      <c r="AAY107" s="99"/>
      <c r="AAZ107" s="99"/>
      <c r="ABA107" s="99"/>
      <c r="ABB107" s="99"/>
      <c r="ABC107" s="99"/>
      <c r="ABD107" s="99"/>
      <c r="ABE107" s="99"/>
      <c r="ABF107" s="99"/>
      <c r="ABG107" s="99"/>
      <c r="ABH107" s="99"/>
      <c r="ABI107" s="99"/>
      <c r="ABJ107" s="99"/>
      <c r="ABK107" s="99"/>
      <c r="ABL107" s="99"/>
      <c r="ABM107" s="99"/>
      <c r="ABN107" s="99"/>
      <c r="ABO107" s="99"/>
      <c r="ABP107" s="99"/>
      <c r="ABQ107" s="99"/>
      <c r="ABR107" s="99"/>
      <c r="ABS107" s="99"/>
      <c r="ABT107" s="99"/>
      <c r="ABU107" s="99"/>
      <c r="ABV107" s="99"/>
      <c r="ABW107" s="99"/>
      <c r="ABX107" s="99"/>
      <c r="ABY107" s="99"/>
      <c r="ABZ107" s="99"/>
      <c r="ACA107" s="99"/>
      <c r="ACB107" s="99"/>
      <c r="ACC107" s="99"/>
      <c r="ACD107" s="99"/>
      <c r="ACE107" s="99"/>
      <c r="ACF107" s="99"/>
      <c r="ACG107" s="99"/>
      <c r="ACH107" s="99"/>
      <c r="ACI107" s="99"/>
      <c r="ACJ107" s="99"/>
      <c r="ACK107" s="99"/>
      <c r="ACL107" s="99"/>
      <c r="ACM107" s="99"/>
      <c r="ACN107" s="99"/>
      <c r="ACO107" s="99"/>
      <c r="ACP107" s="99"/>
      <c r="ACQ107" s="99"/>
      <c r="ACR107" s="99"/>
      <c r="ACS107" s="99"/>
      <c r="ACT107" s="99"/>
      <c r="ACU107" s="99"/>
      <c r="ACV107" s="99"/>
      <c r="ACW107" s="99"/>
      <c r="ACX107" s="99"/>
      <c r="ACY107" s="99"/>
      <c r="ACZ107" s="99"/>
      <c r="ADA107" s="99"/>
      <c r="ADB107" s="99"/>
      <c r="ADC107" s="99"/>
      <c r="ADD107" s="99"/>
      <c r="ADE107" s="99"/>
      <c r="ADF107" s="99"/>
      <c r="ADG107" s="99"/>
      <c r="ADH107" s="99"/>
      <c r="ADI107" s="99"/>
      <c r="ADJ107" s="99"/>
      <c r="ADK107" s="99"/>
      <c r="ADL107" s="99"/>
      <c r="ADM107" s="99"/>
      <c r="ADN107" s="99"/>
      <c r="ADO107" s="99"/>
      <c r="ADP107" s="99"/>
      <c r="ADQ107" s="99"/>
      <c r="ADR107" s="99"/>
      <c r="ADS107" s="99"/>
      <c r="ADT107" s="99"/>
      <c r="ADU107" s="99"/>
      <c r="ADV107" s="99"/>
      <c r="ADW107" s="99"/>
      <c r="ADX107" s="99"/>
      <c r="ADY107" s="99"/>
      <c r="ADZ107" s="99"/>
      <c r="AEA107" s="99"/>
      <c r="AEB107" s="99"/>
      <c r="AEC107" s="99"/>
      <c r="AED107" s="99"/>
      <c r="AEE107" s="99"/>
      <c r="AEF107" s="99"/>
      <c r="AEG107" s="99"/>
      <c r="AEH107" s="99"/>
      <c r="AEI107" s="99"/>
      <c r="AEJ107" s="99"/>
      <c r="AEK107" s="99"/>
      <c r="AEL107" s="99"/>
      <c r="AEM107" s="99"/>
      <c r="AEN107" s="99"/>
      <c r="AEO107" s="99"/>
      <c r="AEP107" s="99"/>
      <c r="AEQ107" s="99"/>
      <c r="AER107" s="99"/>
      <c r="AES107" s="99"/>
      <c r="AET107" s="99"/>
      <c r="AEU107" s="99"/>
      <c r="AEV107" s="99"/>
      <c r="AEW107" s="99"/>
      <c r="AEX107" s="99"/>
      <c r="AEY107" s="99"/>
      <c r="AEZ107" s="99"/>
      <c r="AFA107" s="99"/>
      <c r="AFB107" s="99"/>
      <c r="AFC107" s="99"/>
      <c r="AFD107" s="99"/>
      <c r="AFE107" s="99"/>
      <c r="AFF107" s="99"/>
      <c r="AFG107" s="99"/>
      <c r="AFH107" s="99"/>
      <c r="AFI107" s="99"/>
      <c r="AFJ107" s="99"/>
      <c r="AFK107" s="99"/>
      <c r="AFL107" s="99"/>
      <c r="AFM107" s="99"/>
      <c r="AFN107" s="99"/>
      <c r="AFO107" s="99"/>
      <c r="AFP107" s="99"/>
      <c r="AFQ107" s="99"/>
      <c r="AFR107" s="99"/>
      <c r="AFS107" s="99"/>
      <c r="AFT107" s="99"/>
      <c r="AFU107" s="99"/>
      <c r="AFV107" s="99"/>
      <c r="AFW107" s="99"/>
      <c r="AFX107" s="99"/>
      <c r="AFY107" s="99"/>
      <c r="AFZ107" s="99"/>
      <c r="AGA107" s="99"/>
      <c r="AGB107" s="99"/>
      <c r="AGC107" s="99"/>
      <c r="AGD107" s="99"/>
      <c r="AGE107" s="99"/>
      <c r="AGF107" s="99"/>
      <c r="AGG107" s="99"/>
      <c r="AGH107" s="99"/>
      <c r="AGI107" s="99"/>
      <c r="AGJ107" s="99"/>
      <c r="AGK107" s="99"/>
      <c r="AGL107" s="99"/>
      <c r="AGM107" s="99"/>
      <c r="AGN107" s="99"/>
      <c r="AGO107" s="99"/>
      <c r="AGP107" s="99"/>
      <c r="AGQ107" s="99"/>
      <c r="AGR107" s="99"/>
      <c r="AGS107" s="99"/>
      <c r="AGT107" s="99"/>
      <c r="AGU107" s="99"/>
      <c r="AGV107" s="99"/>
      <c r="AGW107" s="99"/>
      <c r="AGX107" s="99"/>
      <c r="AGY107" s="99"/>
      <c r="AGZ107" s="99"/>
      <c r="AHA107" s="99"/>
      <c r="AHB107" s="99"/>
      <c r="AHC107" s="99"/>
      <c r="AHD107" s="99"/>
      <c r="AHE107" s="99"/>
      <c r="AHF107" s="99"/>
      <c r="AHG107" s="99"/>
      <c r="AHH107" s="99"/>
      <c r="AHI107" s="99"/>
      <c r="AHJ107" s="99"/>
      <c r="AHK107" s="99"/>
      <c r="AHL107" s="99"/>
      <c r="AHM107" s="99"/>
      <c r="AHN107" s="99"/>
      <c r="AHO107" s="99"/>
      <c r="AHP107" s="99"/>
      <c r="AHQ107" s="99"/>
      <c r="AHR107" s="99"/>
      <c r="AHS107" s="99"/>
      <c r="AHT107" s="99"/>
      <c r="AHU107" s="99"/>
      <c r="AHV107" s="99"/>
      <c r="AHW107" s="99"/>
      <c r="AHX107" s="99"/>
      <c r="AHY107" s="99"/>
      <c r="AHZ107" s="99"/>
      <c r="AIA107" s="99"/>
      <c r="AIB107" s="99"/>
      <c r="AIC107" s="99"/>
      <c r="AID107" s="99"/>
      <c r="AIE107" s="99"/>
      <c r="AIF107" s="99"/>
      <c r="AIG107" s="99"/>
      <c r="AIH107" s="99"/>
      <c r="AII107" s="99"/>
      <c r="AIJ107" s="99"/>
      <c r="AIK107" s="99"/>
      <c r="AIL107" s="99"/>
      <c r="AIM107" s="99"/>
      <c r="AIN107" s="99"/>
      <c r="AIO107" s="99"/>
      <c r="AIP107" s="99"/>
      <c r="AIQ107" s="99"/>
      <c r="AIR107" s="99"/>
      <c r="AIS107" s="99"/>
      <c r="AIT107" s="99"/>
      <c r="AIU107" s="99"/>
      <c r="AIV107" s="99"/>
      <c r="AIW107" s="99"/>
      <c r="AIX107" s="99"/>
      <c r="AIY107" s="99"/>
      <c r="AIZ107" s="99"/>
      <c r="AJA107" s="99"/>
      <c r="AJB107" s="99"/>
      <c r="AJC107" s="99"/>
    </row>
    <row r="108" spans="1:939" s="47" customFormat="1" ht="21.75" customHeight="1" x14ac:dyDescent="0.3">
      <c r="A108" s="93"/>
      <c r="B108" s="59"/>
      <c r="C108" s="60"/>
      <c r="D108" s="60"/>
      <c r="E108" s="60"/>
      <c r="F108" s="60"/>
      <c r="G108" s="85"/>
      <c r="H108" s="85"/>
      <c r="I108" s="85"/>
      <c r="J108" s="85"/>
      <c r="K108" s="85"/>
      <c r="L108" s="85"/>
      <c r="M108" s="85"/>
      <c r="N108" s="85"/>
      <c r="O108" s="85"/>
      <c r="P108" s="85"/>
      <c r="Q108" s="85"/>
      <c r="R108" s="85"/>
      <c r="S108" s="85"/>
      <c r="T108" s="85"/>
      <c r="U108" s="85"/>
      <c r="V108" s="85"/>
      <c r="W108" s="85"/>
      <c r="X108" s="85"/>
      <c r="Y108" s="85"/>
      <c r="Z108" s="85"/>
      <c r="AA108" s="85"/>
      <c r="AB108" s="85"/>
      <c r="AC108" s="85"/>
      <c r="AD108" s="85"/>
      <c r="AE108" s="85"/>
      <c r="AF108" s="85"/>
      <c r="AG108" s="85"/>
      <c r="AH108" s="99"/>
      <c r="AI108" s="99"/>
      <c r="AJ108" s="99"/>
      <c r="AK108" s="99"/>
      <c r="AL108" s="99"/>
      <c r="AM108" s="99"/>
      <c r="AN108" s="99"/>
      <c r="AO108" s="99"/>
      <c r="AP108" s="99"/>
      <c r="AQ108" s="99"/>
      <c r="AR108" s="99"/>
      <c r="AS108" s="99"/>
      <c r="AT108" s="99"/>
      <c r="AU108" s="99"/>
      <c r="AV108" s="99"/>
      <c r="AW108" s="99"/>
      <c r="AX108" s="99"/>
      <c r="AY108" s="99"/>
      <c r="AZ108" s="99"/>
      <c r="BA108" s="99"/>
      <c r="BB108" s="99"/>
      <c r="BC108" s="99"/>
      <c r="BD108" s="99"/>
      <c r="BE108" s="99"/>
      <c r="BF108" s="99"/>
      <c r="BG108" s="99"/>
      <c r="BH108" s="99"/>
      <c r="BI108" s="99"/>
      <c r="BJ108" s="99"/>
      <c r="BK108" s="99"/>
      <c r="BL108" s="99"/>
      <c r="BM108" s="99"/>
      <c r="BN108" s="99"/>
      <c r="BO108" s="99"/>
      <c r="BP108" s="99"/>
      <c r="BQ108" s="99"/>
      <c r="BR108" s="99"/>
      <c r="BS108" s="99"/>
      <c r="BT108" s="99"/>
      <c r="BU108" s="99"/>
      <c r="BV108" s="99"/>
      <c r="BW108" s="99"/>
      <c r="BX108" s="99"/>
      <c r="BY108" s="99"/>
      <c r="BZ108" s="99"/>
      <c r="CA108" s="99"/>
      <c r="CB108" s="99"/>
      <c r="CC108" s="99"/>
      <c r="CD108" s="99"/>
      <c r="CE108" s="99"/>
      <c r="CF108" s="99"/>
      <c r="CG108" s="99"/>
      <c r="CH108" s="99"/>
      <c r="CI108" s="99"/>
      <c r="CJ108" s="99"/>
      <c r="CK108" s="99"/>
      <c r="CL108" s="99"/>
      <c r="CM108" s="99"/>
      <c r="CN108" s="99"/>
      <c r="CO108" s="99"/>
      <c r="CP108" s="99"/>
      <c r="CQ108" s="99"/>
      <c r="CR108" s="99"/>
      <c r="CS108" s="99"/>
      <c r="CT108" s="99"/>
      <c r="CU108" s="99"/>
      <c r="CV108" s="99"/>
      <c r="CW108" s="99"/>
      <c r="CX108" s="99"/>
      <c r="CY108" s="99"/>
      <c r="CZ108" s="99"/>
      <c r="DA108" s="99"/>
      <c r="DB108" s="99"/>
      <c r="DC108" s="99"/>
      <c r="DD108" s="99"/>
      <c r="DE108" s="99"/>
      <c r="DF108" s="99"/>
      <c r="DG108" s="99"/>
      <c r="DH108" s="99"/>
      <c r="DI108" s="99"/>
      <c r="DJ108" s="99"/>
      <c r="DK108" s="99"/>
      <c r="DL108" s="99"/>
      <c r="DM108" s="99"/>
      <c r="DN108" s="99"/>
      <c r="DO108" s="99"/>
      <c r="DP108" s="99"/>
      <c r="DQ108" s="99"/>
      <c r="DR108" s="99"/>
      <c r="DS108" s="99"/>
      <c r="DT108" s="99"/>
      <c r="DU108" s="99"/>
      <c r="DV108" s="99"/>
      <c r="DW108" s="99"/>
      <c r="DX108" s="99"/>
      <c r="DY108" s="99"/>
      <c r="DZ108" s="99"/>
      <c r="EA108" s="99"/>
      <c r="EB108" s="99"/>
      <c r="EC108" s="99"/>
      <c r="ED108" s="99"/>
      <c r="EE108" s="99"/>
      <c r="EF108" s="99"/>
      <c r="EG108" s="99"/>
      <c r="EH108" s="99"/>
      <c r="EI108" s="99"/>
      <c r="EJ108" s="99"/>
      <c r="EK108" s="99"/>
      <c r="EL108" s="99"/>
      <c r="EM108" s="99"/>
      <c r="EN108" s="99"/>
      <c r="EO108" s="99"/>
      <c r="EP108" s="99"/>
      <c r="EQ108" s="99"/>
      <c r="ER108" s="99"/>
      <c r="ES108" s="99"/>
      <c r="ET108" s="99"/>
      <c r="EU108" s="99"/>
      <c r="EV108" s="99"/>
      <c r="EW108" s="99"/>
      <c r="EX108" s="99"/>
      <c r="EY108" s="99"/>
      <c r="EZ108" s="99"/>
      <c r="FA108" s="99"/>
      <c r="FB108" s="99"/>
      <c r="FC108" s="99"/>
      <c r="FD108" s="99"/>
      <c r="FE108" s="99"/>
      <c r="FF108" s="99"/>
      <c r="FG108" s="99"/>
      <c r="FH108" s="99"/>
      <c r="FI108" s="99"/>
      <c r="FJ108" s="99"/>
      <c r="FK108" s="99"/>
      <c r="FL108" s="99"/>
      <c r="FM108" s="99"/>
      <c r="FN108" s="99"/>
      <c r="FO108" s="99"/>
      <c r="FP108" s="99"/>
      <c r="FQ108" s="99"/>
      <c r="FR108" s="99"/>
      <c r="FS108" s="99"/>
      <c r="FT108" s="99"/>
      <c r="FU108" s="99"/>
      <c r="FV108" s="99"/>
      <c r="FW108" s="99"/>
      <c r="FX108" s="99"/>
      <c r="FY108" s="99"/>
      <c r="FZ108" s="99"/>
      <c r="GA108" s="99"/>
      <c r="GB108" s="99"/>
      <c r="GC108" s="99"/>
      <c r="GD108" s="99"/>
      <c r="GE108" s="99"/>
      <c r="GF108" s="99"/>
      <c r="GG108" s="99"/>
      <c r="GH108" s="99"/>
      <c r="GI108" s="99"/>
      <c r="GJ108" s="99"/>
      <c r="GK108" s="99"/>
      <c r="GL108" s="99"/>
      <c r="GM108" s="99"/>
      <c r="GN108" s="99"/>
      <c r="GO108" s="99"/>
      <c r="GP108" s="99"/>
      <c r="GQ108" s="99"/>
      <c r="GR108" s="99"/>
      <c r="GS108" s="99"/>
      <c r="GT108" s="99"/>
      <c r="GU108" s="99"/>
      <c r="GV108" s="99"/>
      <c r="GW108" s="99"/>
      <c r="GX108" s="99"/>
      <c r="GY108" s="99"/>
      <c r="GZ108" s="99"/>
      <c r="HA108" s="99"/>
      <c r="HB108" s="99"/>
      <c r="HC108" s="99"/>
      <c r="HD108" s="99"/>
      <c r="HE108" s="99"/>
      <c r="HF108" s="99"/>
      <c r="HG108" s="99"/>
      <c r="HH108" s="99"/>
      <c r="HI108" s="99"/>
      <c r="HJ108" s="99"/>
      <c r="HK108" s="99"/>
      <c r="HL108" s="99"/>
      <c r="HM108" s="99"/>
      <c r="HN108" s="99"/>
      <c r="HO108" s="99"/>
      <c r="HP108" s="99"/>
      <c r="HQ108" s="99"/>
      <c r="HR108" s="99"/>
      <c r="HS108" s="99"/>
      <c r="HT108" s="99"/>
      <c r="HU108" s="99"/>
      <c r="HV108" s="99"/>
      <c r="HW108" s="99"/>
      <c r="HX108" s="99"/>
      <c r="HY108" s="99"/>
      <c r="HZ108" s="99"/>
      <c r="IA108" s="99"/>
      <c r="IB108" s="99"/>
      <c r="IC108" s="99"/>
      <c r="ID108" s="99"/>
      <c r="IE108" s="99"/>
      <c r="IF108" s="99"/>
      <c r="IG108" s="99"/>
      <c r="IH108" s="99"/>
      <c r="II108" s="99"/>
      <c r="IJ108" s="99"/>
      <c r="IK108" s="99"/>
      <c r="IL108" s="99"/>
      <c r="IM108" s="99"/>
      <c r="IN108" s="99"/>
      <c r="IO108" s="99"/>
      <c r="IP108" s="99"/>
      <c r="IQ108" s="99"/>
      <c r="IR108" s="99"/>
      <c r="IS108" s="99"/>
      <c r="IT108" s="99"/>
      <c r="IU108" s="99"/>
      <c r="IV108" s="99"/>
      <c r="IW108" s="99"/>
      <c r="IX108" s="99"/>
      <c r="IY108" s="99"/>
      <c r="IZ108" s="99"/>
      <c r="JA108" s="99"/>
      <c r="JB108" s="99"/>
      <c r="JC108" s="99"/>
      <c r="JD108" s="99"/>
      <c r="JE108" s="99"/>
      <c r="JF108" s="99"/>
      <c r="JG108" s="99"/>
      <c r="JH108" s="99"/>
      <c r="JI108" s="99"/>
      <c r="JJ108" s="99"/>
      <c r="JK108" s="99"/>
      <c r="JL108" s="99"/>
      <c r="JM108" s="99"/>
      <c r="JN108" s="99"/>
      <c r="JO108" s="99"/>
      <c r="JP108" s="99"/>
      <c r="JQ108" s="99"/>
      <c r="JR108" s="99"/>
      <c r="JS108" s="99"/>
      <c r="JT108" s="99"/>
      <c r="JU108" s="99"/>
      <c r="JV108" s="99"/>
      <c r="JW108" s="99"/>
      <c r="JX108" s="99"/>
      <c r="JY108" s="99"/>
      <c r="JZ108" s="99"/>
      <c r="KA108" s="99"/>
      <c r="KB108" s="99"/>
      <c r="KC108" s="99"/>
      <c r="KD108" s="99"/>
      <c r="KE108" s="99"/>
      <c r="KF108" s="99"/>
      <c r="KG108" s="99"/>
      <c r="KH108" s="99"/>
      <c r="KI108" s="99"/>
      <c r="KJ108" s="99"/>
      <c r="KK108" s="99"/>
      <c r="KL108" s="99"/>
      <c r="KM108" s="99"/>
      <c r="KN108" s="99"/>
      <c r="KO108" s="99"/>
      <c r="KP108" s="99"/>
      <c r="KQ108" s="99"/>
      <c r="KR108" s="99"/>
      <c r="KS108" s="99"/>
      <c r="KT108" s="99"/>
      <c r="KU108" s="99"/>
      <c r="KV108" s="99"/>
      <c r="KW108" s="99"/>
      <c r="KX108" s="99"/>
      <c r="KY108" s="99"/>
      <c r="KZ108" s="99"/>
      <c r="LA108" s="99"/>
      <c r="LB108" s="99"/>
      <c r="LC108" s="99"/>
      <c r="LD108" s="99"/>
      <c r="LE108" s="99"/>
      <c r="LF108" s="99"/>
      <c r="LG108" s="99"/>
      <c r="LH108" s="99"/>
      <c r="LI108" s="99"/>
      <c r="LJ108" s="99"/>
      <c r="LK108" s="99"/>
      <c r="LL108" s="99"/>
      <c r="LM108" s="99"/>
      <c r="LN108" s="99"/>
      <c r="LO108" s="99"/>
      <c r="LP108" s="99"/>
      <c r="LQ108" s="99"/>
      <c r="LR108" s="99"/>
      <c r="LS108" s="99"/>
      <c r="LT108" s="99"/>
      <c r="LU108" s="99"/>
      <c r="LV108" s="99"/>
      <c r="LW108" s="99"/>
      <c r="LX108" s="99"/>
      <c r="LY108" s="99"/>
      <c r="LZ108" s="99"/>
      <c r="MA108" s="99"/>
      <c r="MB108" s="99"/>
      <c r="MC108" s="99"/>
      <c r="MD108" s="99"/>
      <c r="ME108" s="99"/>
      <c r="MF108" s="99"/>
      <c r="MG108" s="99"/>
      <c r="MH108" s="99"/>
      <c r="MI108" s="99"/>
      <c r="MJ108" s="99"/>
      <c r="MK108" s="99"/>
      <c r="ML108" s="99"/>
      <c r="MM108" s="99"/>
      <c r="MN108" s="99"/>
      <c r="MO108" s="99"/>
      <c r="MP108" s="99"/>
      <c r="MQ108" s="99"/>
      <c r="MR108" s="99"/>
      <c r="MS108" s="99"/>
      <c r="MT108" s="99"/>
      <c r="MU108" s="99"/>
      <c r="MV108" s="99"/>
      <c r="MW108" s="99"/>
      <c r="MX108" s="99"/>
      <c r="MY108" s="99"/>
      <c r="MZ108" s="99"/>
      <c r="NA108" s="99"/>
      <c r="NB108" s="99"/>
      <c r="NC108" s="99"/>
      <c r="ND108" s="99"/>
      <c r="NE108" s="99"/>
      <c r="NF108" s="99"/>
      <c r="NG108" s="99"/>
      <c r="NH108" s="99"/>
      <c r="NI108" s="99"/>
      <c r="NJ108" s="99"/>
      <c r="NK108" s="99"/>
      <c r="NL108" s="99"/>
      <c r="NM108" s="99"/>
      <c r="NN108" s="99"/>
      <c r="NO108" s="99"/>
      <c r="NP108" s="99"/>
      <c r="NQ108" s="99"/>
      <c r="NR108" s="99"/>
      <c r="NS108" s="99"/>
      <c r="NT108" s="99"/>
      <c r="NU108" s="99"/>
      <c r="NV108" s="99"/>
      <c r="NW108" s="99"/>
      <c r="NX108" s="99"/>
      <c r="NY108" s="99"/>
      <c r="NZ108" s="99"/>
      <c r="OA108" s="99"/>
      <c r="OB108" s="99"/>
      <c r="OC108" s="99"/>
      <c r="OD108" s="99"/>
      <c r="OE108" s="99"/>
      <c r="OF108" s="99"/>
      <c r="OG108" s="99"/>
      <c r="OH108" s="99"/>
      <c r="OI108" s="99"/>
      <c r="OJ108" s="99"/>
      <c r="OK108" s="99"/>
      <c r="OL108" s="99"/>
      <c r="OM108" s="99"/>
      <c r="ON108" s="99"/>
      <c r="OO108" s="99"/>
      <c r="OP108" s="99"/>
      <c r="OQ108" s="99"/>
      <c r="OR108" s="99"/>
      <c r="OS108" s="99"/>
      <c r="OT108" s="99"/>
      <c r="OU108" s="99"/>
      <c r="OV108" s="99"/>
      <c r="OW108" s="99"/>
      <c r="OX108" s="99"/>
      <c r="OY108" s="99"/>
      <c r="OZ108" s="99"/>
      <c r="PA108" s="99"/>
      <c r="PB108" s="99"/>
      <c r="PC108" s="99"/>
      <c r="PD108" s="99"/>
      <c r="PE108" s="99"/>
      <c r="PF108" s="99"/>
      <c r="PG108" s="99"/>
      <c r="PH108" s="99"/>
      <c r="PI108" s="99"/>
      <c r="PJ108" s="99"/>
      <c r="PK108" s="99"/>
      <c r="PL108" s="99"/>
      <c r="PM108" s="99"/>
      <c r="PN108" s="99"/>
      <c r="PO108" s="99"/>
      <c r="PP108" s="99"/>
      <c r="PQ108" s="99"/>
      <c r="PR108" s="99"/>
      <c r="PS108" s="99"/>
      <c r="PT108" s="99"/>
      <c r="PU108" s="99"/>
      <c r="PV108" s="99"/>
      <c r="PW108" s="99"/>
      <c r="PX108" s="99"/>
      <c r="PY108" s="99"/>
      <c r="PZ108" s="99"/>
      <c r="QA108" s="99"/>
      <c r="QB108" s="99"/>
      <c r="QC108" s="99"/>
      <c r="QD108" s="99"/>
      <c r="QE108" s="99"/>
      <c r="QF108" s="99"/>
      <c r="QG108" s="99"/>
      <c r="QH108" s="99"/>
      <c r="QI108" s="99"/>
      <c r="QJ108" s="99"/>
      <c r="QK108" s="99"/>
      <c r="QL108" s="99"/>
      <c r="QM108" s="99"/>
      <c r="QN108" s="99"/>
      <c r="QO108" s="99"/>
      <c r="QP108" s="99"/>
      <c r="QQ108" s="99"/>
      <c r="QR108" s="99"/>
      <c r="QS108" s="99"/>
      <c r="QT108" s="99"/>
      <c r="QU108" s="99"/>
      <c r="QV108" s="99"/>
      <c r="QW108" s="99"/>
      <c r="QX108" s="99"/>
      <c r="QY108" s="99"/>
      <c r="QZ108" s="99"/>
      <c r="RA108" s="99"/>
      <c r="RB108" s="99"/>
      <c r="RC108" s="99"/>
      <c r="RD108" s="99"/>
      <c r="RE108" s="99"/>
      <c r="RF108" s="99"/>
      <c r="RG108" s="99"/>
      <c r="RH108" s="99"/>
      <c r="RI108" s="99"/>
      <c r="RJ108" s="99"/>
      <c r="RK108" s="99"/>
      <c r="RL108" s="99"/>
      <c r="RM108" s="99"/>
      <c r="RN108" s="99"/>
      <c r="RO108" s="99"/>
      <c r="RP108" s="99"/>
      <c r="RQ108" s="99"/>
      <c r="RR108" s="99"/>
      <c r="RS108" s="99"/>
      <c r="RT108" s="99"/>
      <c r="RU108" s="99"/>
      <c r="RV108" s="99"/>
      <c r="RW108" s="99"/>
      <c r="RX108" s="99"/>
      <c r="RY108" s="99"/>
      <c r="RZ108" s="99"/>
      <c r="SA108" s="99"/>
      <c r="SB108" s="99"/>
      <c r="SC108" s="99"/>
      <c r="SD108" s="99"/>
      <c r="SE108" s="99"/>
      <c r="SF108" s="99"/>
      <c r="SG108" s="99"/>
      <c r="SH108" s="99"/>
      <c r="SI108" s="99"/>
      <c r="SJ108" s="99"/>
      <c r="SK108" s="99"/>
      <c r="SL108" s="99"/>
      <c r="SM108" s="99"/>
      <c r="SN108" s="99"/>
      <c r="SO108" s="99"/>
      <c r="SP108" s="99"/>
      <c r="SQ108" s="99"/>
      <c r="SR108" s="99"/>
      <c r="SS108" s="99"/>
      <c r="ST108" s="99"/>
      <c r="SU108" s="99"/>
      <c r="SV108" s="99"/>
      <c r="SW108" s="99"/>
      <c r="SX108" s="99"/>
      <c r="SY108" s="99"/>
      <c r="SZ108" s="99"/>
      <c r="TA108" s="99"/>
      <c r="TB108" s="99"/>
      <c r="TC108" s="99"/>
      <c r="TD108" s="99"/>
      <c r="TE108" s="99"/>
      <c r="TF108" s="99"/>
      <c r="TG108" s="99"/>
      <c r="TH108" s="99"/>
      <c r="TI108" s="99"/>
      <c r="TJ108" s="99"/>
      <c r="TK108" s="99"/>
      <c r="TL108" s="99"/>
      <c r="TM108" s="99"/>
      <c r="TN108" s="99"/>
      <c r="TO108" s="99"/>
      <c r="TP108" s="99"/>
      <c r="TQ108" s="99"/>
      <c r="TR108" s="99"/>
      <c r="TS108" s="99"/>
      <c r="TT108" s="99"/>
      <c r="TU108" s="99"/>
      <c r="TV108" s="99"/>
      <c r="TW108" s="99"/>
      <c r="TX108" s="99"/>
      <c r="TY108" s="99"/>
      <c r="TZ108" s="99"/>
      <c r="UA108" s="99"/>
      <c r="UB108" s="99"/>
      <c r="UC108" s="99"/>
      <c r="UD108" s="99"/>
      <c r="UE108" s="99"/>
      <c r="UF108" s="99"/>
      <c r="UG108" s="99"/>
      <c r="UH108" s="99"/>
      <c r="UI108" s="99"/>
      <c r="UJ108" s="99"/>
      <c r="UK108" s="99"/>
      <c r="UL108" s="99"/>
      <c r="UM108" s="99"/>
      <c r="UN108" s="99"/>
      <c r="UO108" s="99"/>
      <c r="UP108" s="99"/>
      <c r="UQ108" s="99"/>
      <c r="UR108" s="99"/>
      <c r="US108" s="99"/>
      <c r="UT108" s="99"/>
      <c r="UU108" s="99"/>
      <c r="UV108" s="99"/>
      <c r="UW108" s="99"/>
      <c r="UX108" s="99"/>
      <c r="UY108" s="99"/>
      <c r="UZ108" s="99"/>
      <c r="VA108" s="99"/>
      <c r="VB108" s="99"/>
      <c r="VC108" s="99"/>
      <c r="VD108" s="99"/>
      <c r="VE108" s="99"/>
      <c r="VF108" s="99"/>
      <c r="VG108" s="99"/>
      <c r="VH108" s="99"/>
      <c r="VI108" s="99"/>
      <c r="VJ108" s="99"/>
      <c r="VK108" s="99"/>
      <c r="VL108" s="99"/>
      <c r="VM108" s="99"/>
      <c r="VN108" s="99"/>
      <c r="VO108" s="99"/>
      <c r="VP108" s="99"/>
      <c r="VQ108" s="99"/>
      <c r="VR108" s="99"/>
      <c r="VS108" s="99"/>
      <c r="VT108" s="99"/>
      <c r="VU108" s="99"/>
      <c r="VV108" s="99"/>
      <c r="VW108" s="99"/>
      <c r="VX108" s="99"/>
      <c r="VY108" s="99"/>
      <c r="VZ108" s="99"/>
      <c r="WA108" s="99"/>
      <c r="WB108" s="99"/>
      <c r="WC108" s="99"/>
      <c r="WD108" s="99"/>
      <c r="WE108" s="99"/>
      <c r="WF108" s="99"/>
      <c r="WG108" s="99"/>
      <c r="WH108" s="99"/>
      <c r="WI108" s="99"/>
      <c r="WJ108" s="99"/>
      <c r="WK108" s="99"/>
      <c r="WL108" s="99"/>
      <c r="WM108" s="99"/>
      <c r="WN108" s="99"/>
      <c r="WO108" s="99"/>
      <c r="WP108" s="99"/>
      <c r="WQ108" s="99"/>
      <c r="WR108" s="99"/>
      <c r="WS108" s="99"/>
      <c r="WT108" s="99"/>
      <c r="WU108" s="99"/>
      <c r="WV108" s="99"/>
      <c r="WW108" s="99"/>
      <c r="WX108" s="99"/>
      <c r="WY108" s="99"/>
      <c r="WZ108" s="99"/>
      <c r="XA108" s="99"/>
      <c r="XB108" s="99"/>
      <c r="XC108" s="99"/>
      <c r="XD108" s="99"/>
      <c r="XE108" s="99"/>
      <c r="XF108" s="99"/>
      <c r="XG108" s="99"/>
      <c r="XH108" s="99"/>
      <c r="XI108" s="99"/>
      <c r="XJ108" s="99"/>
      <c r="XK108" s="99"/>
      <c r="XL108" s="99"/>
      <c r="XM108" s="99"/>
      <c r="XN108" s="99"/>
      <c r="XO108" s="99"/>
      <c r="XP108" s="99"/>
      <c r="XQ108" s="99"/>
      <c r="XR108" s="99"/>
      <c r="XS108" s="99"/>
      <c r="XT108" s="99"/>
      <c r="XU108" s="99"/>
      <c r="XV108" s="99"/>
      <c r="XW108" s="99"/>
      <c r="XX108" s="99"/>
      <c r="XY108" s="99"/>
      <c r="XZ108" s="99"/>
      <c r="YA108" s="99"/>
      <c r="YB108" s="99"/>
      <c r="YC108" s="99"/>
      <c r="YD108" s="99"/>
      <c r="YE108" s="99"/>
      <c r="YF108" s="99"/>
      <c r="YG108" s="99"/>
      <c r="YH108" s="99"/>
      <c r="YI108" s="99"/>
      <c r="YJ108" s="99"/>
      <c r="YK108" s="99"/>
      <c r="YL108" s="99"/>
      <c r="YM108" s="99"/>
      <c r="YN108" s="99"/>
      <c r="YO108" s="99"/>
      <c r="YP108" s="99"/>
      <c r="YQ108" s="99"/>
      <c r="YR108" s="99"/>
      <c r="YS108" s="99"/>
      <c r="YT108" s="99"/>
      <c r="YU108" s="99"/>
      <c r="YV108" s="99"/>
      <c r="YW108" s="99"/>
      <c r="YX108" s="99"/>
      <c r="YY108" s="99"/>
      <c r="YZ108" s="99"/>
      <c r="ZA108" s="99"/>
      <c r="ZB108" s="99"/>
      <c r="ZC108" s="99"/>
      <c r="ZD108" s="99"/>
      <c r="ZE108" s="99"/>
      <c r="ZF108" s="99"/>
      <c r="ZG108" s="99"/>
      <c r="ZH108" s="99"/>
      <c r="ZI108" s="99"/>
      <c r="ZJ108" s="99"/>
      <c r="ZK108" s="99"/>
      <c r="ZL108" s="99"/>
      <c r="ZM108" s="99"/>
      <c r="ZN108" s="99"/>
      <c r="ZO108" s="99"/>
      <c r="ZP108" s="99"/>
      <c r="ZQ108" s="99"/>
      <c r="ZR108" s="99"/>
      <c r="ZS108" s="99"/>
      <c r="ZT108" s="99"/>
      <c r="ZU108" s="99"/>
      <c r="ZV108" s="99"/>
      <c r="ZW108" s="99"/>
      <c r="ZX108" s="99"/>
      <c r="ZY108" s="99"/>
      <c r="ZZ108" s="99"/>
      <c r="AAA108" s="99"/>
      <c r="AAB108" s="99"/>
      <c r="AAC108" s="99"/>
      <c r="AAD108" s="99"/>
      <c r="AAE108" s="99"/>
      <c r="AAF108" s="99"/>
      <c r="AAG108" s="99"/>
      <c r="AAH108" s="99"/>
      <c r="AAI108" s="99"/>
      <c r="AAJ108" s="99"/>
      <c r="AAK108" s="99"/>
      <c r="AAL108" s="99"/>
      <c r="AAM108" s="99"/>
      <c r="AAN108" s="99"/>
      <c r="AAO108" s="99"/>
      <c r="AAP108" s="99"/>
      <c r="AAQ108" s="99"/>
      <c r="AAR108" s="99"/>
      <c r="AAS108" s="99"/>
      <c r="AAT108" s="99"/>
      <c r="AAU108" s="99"/>
      <c r="AAV108" s="99"/>
      <c r="AAW108" s="99"/>
      <c r="AAX108" s="99"/>
      <c r="AAY108" s="99"/>
      <c r="AAZ108" s="99"/>
      <c r="ABA108" s="99"/>
      <c r="ABB108" s="99"/>
      <c r="ABC108" s="99"/>
      <c r="ABD108" s="99"/>
      <c r="ABE108" s="99"/>
      <c r="ABF108" s="99"/>
      <c r="ABG108" s="99"/>
      <c r="ABH108" s="99"/>
      <c r="ABI108" s="99"/>
      <c r="ABJ108" s="99"/>
      <c r="ABK108" s="99"/>
      <c r="ABL108" s="99"/>
      <c r="ABM108" s="99"/>
      <c r="ABN108" s="99"/>
      <c r="ABO108" s="99"/>
      <c r="ABP108" s="99"/>
      <c r="ABQ108" s="99"/>
      <c r="ABR108" s="99"/>
      <c r="ABS108" s="99"/>
      <c r="ABT108" s="99"/>
      <c r="ABU108" s="99"/>
      <c r="ABV108" s="99"/>
      <c r="ABW108" s="99"/>
      <c r="ABX108" s="99"/>
      <c r="ABY108" s="99"/>
      <c r="ABZ108" s="99"/>
      <c r="ACA108" s="99"/>
      <c r="ACB108" s="99"/>
      <c r="ACC108" s="99"/>
      <c r="ACD108" s="99"/>
      <c r="ACE108" s="99"/>
      <c r="ACF108" s="99"/>
      <c r="ACG108" s="99"/>
      <c r="ACH108" s="99"/>
      <c r="ACI108" s="99"/>
      <c r="ACJ108" s="99"/>
      <c r="ACK108" s="99"/>
      <c r="ACL108" s="99"/>
      <c r="ACM108" s="99"/>
      <c r="ACN108" s="99"/>
      <c r="ACO108" s="99"/>
      <c r="ACP108" s="99"/>
      <c r="ACQ108" s="99"/>
      <c r="ACR108" s="99"/>
      <c r="ACS108" s="99"/>
      <c r="ACT108" s="99"/>
      <c r="ACU108" s="99"/>
      <c r="ACV108" s="99"/>
      <c r="ACW108" s="99"/>
      <c r="ACX108" s="99"/>
      <c r="ACY108" s="99"/>
      <c r="ACZ108" s="99"/>
      <c r="ADA108" s="99"/>
      <c r="ADB108" s="99"/>
      <c r="ADC108" s="99"/>
      <c r="ADD108" s="99"/>
      <c r="ADE108" s="99"/>
      <c r="ADF108" s="99"/>
      <c r="ADG108" s="99"/>
      <c r="ADH108" s="99"/>
      <c r="ADI108" s="99"/>
      <c r="ADJ108" s="99"/>
      <c r="ADK108" s="99"/>
      <c r="ADL108" s="99"/>
      <c r="ADM108" s="99"/>
      <c r="ADN108" s="99"/>
      <c r="ADO108" s="99"/>
      <c r="ADP108" s="99"/>
      <c r="ADQ108" s="99"/>
      <c r="ADR108" s="99"/>
      <c r="ADS108" s="99"/>
      <c r="ADT108" s="99"/>
      <c r="ADU108" s="99"/>
      <c r="ADV108" s="99"/>
      <c r="ADW108" s="99"/>
      <c r="ADX108" s="99"/>
      <c r="ADY108" s="99"/>
      <c r="ADZ108" s="99"/>
      <c r="AEA108" s="99"/>
      <c r="AEB108" s="99"/>
      <c r="AEC108" s="99"/>
      <c r="AED108" s="99"/>
      <c r="AEE108" s="99"/>
      <c r="AEF108" s="99"/>
      <c r="AEG108" s="99"/>
      <c r="AEH108" s="99"/>
      <c r="AEI108" s="99"/>
      <c r="AEJ108" s="99"/>
      <c r="AEK108" s="99"/>
      <c r="AEL108" s="99"/>
      <c r="AEM108" s="99"/>
      <c r="AEN108" s="99"/>
      <c r="AEO108" s="99"/>
      <c r="AEP108" s="99"/>
      <c r="AEQ108" s="99"/>
      <c r="AER108" s="99"/>
      <c r="AES108" s="99"/>
      <c r="AET108" s="99"/>
      <c r="AEU108" s="99"/>
      <c r="AEV108" s="99"/>
      <c r="AEW108" s="99"/>
      <c r="AEX108" s="99"/>
      <c r="AEY108" s="99"/>
      <c r="AEZ108" s="99"/>
      <c r="AFA108" s="99"/>
      <c r="AFB108" s="99"/>
      <c r="AFC108" s="99"/>
      <c r="AFD108" s="99"/>
      <c r="AFE108" s="99"/>
      <c r="AFF108" s="99"/>
      <c r="AFG108" s="99"/>
      <c r="AFH108" s="99"/>
      <c r="AFI108" s="99"/>
      <c r="AFJ108" s="99"/>
      <c r="AFK108" s="99"/>
      <c r="AFL108" s="99"/>
      <c r="AFM108" s="99"/>
      <c r="AFN108" s="99"/>
      <c r="AFO108" s="99"/>
      <c r="AFP108" s="99"/>
      <c r="AFQ108" s="99"/>
      <c r="AFR108" s="99"/>
      <c r="AFS108" s="99"/>
      <c r="AFT108" s="99"/>
      <c r="AFU108" s="99"/>
      <c r="AFV108" s="99"/>
      <c r="AFW108" s="99"/>
      <c r="AFX108" s="99"/>
      <c r="AFY108" s="99"/>
      <c r="AFZ108" s="99"/>
      <c r="AGA108" s="99"/>
      <c r="AGB108" s="99"/>
      <c r="AGC108" s="99"/>
      <c r="AGD108" s="99"/>
      <c r="AGE108" s="99"/>
      <c r="AGF108" s="99"/>
      <c r="AGG108" s="99"/>
      <c r="AGH108" s="99"/>
      <c r="AGI108" s="99"/>
      <c r="AGJ108" s="99"/>
      <c r="AGK108" s="99"/>
      <c r="AGL108" s="99"/>
      <c r="AGM108" s="99"/>
      <c r="AGN108" s="99"/>
      <c r="AGO108" s="99"/>
      <c r="AGP108" s="99"/>
      <c r="AGQ108" s="99"/>
      <c r="AGR108" s="99"/>
      <c r="AGS108" s="99"/>
      <c r="AGT108" s="99"/>
      <c r="AGU108" s="99"/>
      <c r="AGV108" s="99"/>
      <c r="AGW108" s="99"/>
      <c r="AGX108" s="99"/>
      <c r="AGY108" s="99"/>
      <c r="AGZ108" s="99"/>
      <c r="AHA108" s="99"/>
      <c r="AHB108" s="99"/>
      <c r="AHC108" s="99"/>
      <c r="AHD108" s="99"/>
      <c r="AHE108" s="99"/>
      <c r="AHF108" s="99"/>
      <c r="AHG108" s="99"/>
      <c r="AHH108" s="99"/>
      <c r="AHI108" s="99"/>
      <c r="AHJ108" s="99"/>
      <c r="AHK108" s="99"/>
      <c r="AHL108" s="99"/>
      <c r="AHM108" s="99"/>
      <c r="AHN108" s="99"/>
      <c r="AHO108" s="99"/>
      <c r="AHP108" s="99"/>
      <c r="AHQ108" s="99"/>
      <c r="AHR108" s="99"/>
      <c r="AHS108" s="99"/>
      <c r="AHT108" s="99"/>
      <c r="AHU108" s="99"/>
      <c r="AHV108" s="99"/>
      <c r="AHW108" s="99"/>
      <c r="AHX108" s="99"/>
      <c r="AHY108" s="99"/>
      <c r="AHZ108" s="99"/>
      <c r="AIA108" s="99"/>
      <c r="AIB108" s="99"/>
      <c r="AIC108" s="99"/>
      <c r="AID108" s="99"/>
      <c r="AIE108" s="99"/>
      <c r="AIF108" s="99"/>
      <c r="AIG108" s="99"/>
      <c r="AIH108" s="99"/>
      <c r="AII108" s="99"/>
      <c r="AIJ108" s="99"/>
      <c r="AIK108" s="99"/>
      <c r="AIL108" s="99"/>
      <c r="AIM108" s="99"/>
      <c r="AIN108" s="99"/>
      <c r="AIO108" s="99"/>
      <c r="AIP108" s="99"/>
      <c r="AIQ108" s="99"/>
      <c r="AIR108" s="99"/>
      <c r="AIS108" s="99"/>
      <c r="AIT108" s="99"/>
      <c r="AIU108" s="99"/>
      <c r="AIV108" s="99"/>
      <c r="AIW108" s="99"/>
      <c r="AIX108" s="99"/>
      <c r="AIY108" s="99"/>
      <c r="AIZ108" s="99"/>
      <c r="AJA108" s="99"/>
      <c r="AJB108" s="99"/>
      <c r="AJC108" s="99"/>
    </row>
    <row r="109" spans="1:939" ht="27.75" customHeight="1" x14ac:dyDescent="0.3">
      <c r="A109" s="110" t="s">
        <v>58</v>
      </c>
      <c r="B109" s="111"/>
      <c r="C109" s="111"/>
      <c r="D109" s="111"/>
      <c r="E109" s="111"/>
      <c r="F109" s="111"/>
      <c r="G109" s="111"/>
      <c r="H109" s="111"/>
      <c r="I109" s="111"/>
      <c r="J109" s="111"/>
      <c r="K109" s="111"/>
      <c r="L109" s="111"/>
      <c r="M109" s="111"/>
      <c r="N109" s="111"/>
      <c r="O109" s="111"/>
      <c r="P109" s="111"/>
      <c r="Q109" s="111"/>
      <c r="R109" s="111"/>
      <c r="S109" s="111"/>
      <c r="T109" s="111"/>
      <c r="U109" s="111"/>
      <c r="V109" s="111"/>
      <c r="W109" s="111"/>
      <c r="X109" s="111"/>
      <c r="Y109" s="111"/>
      <c r="Z109" s="111"/>
      <c r="AA109" s="111"/>
      <c r="AB109" s="111"/>
      <c r="AC109" s="111"/>
      <c r="AD109" s="111"/>
      <c r="AE109" s="111"/>
      <c r="AF109" s="111"/>
      <c r="AG109" s="111"/>
      <c r="AH109" s="99"/>
      <c r="AI109" s="99"/>
      <c r="AJ109" s="99"/>
      <c r="AK109" s="99"/>
      <c r="AL109" s="99"/>
      <c r="AM109" s="99"/>
      <c r="AN109" s="99"/>
    </row>
    <row r="110" spans="1:939" ht="30" customHeight="1" x14ac:dyDescent="0.3">
      <c r="A110" s="104" t="s">
        <v>142</v>
      </c>
      <c r="B110" s="105"/>
      <c r="C110" s="65"/>
      <c r="D110" s="65"/>
      <c r="E110" s="65"/>
      <c r="F110" s="65"/>
      <c r="G110" s="84">
        <f t="shared" ref="G110:AG110" si="17">SUM(G19,G53,G86)</f>
        <v>145</v>
      </c>
      <c r="H110" s="84">
        <f t="shared" si="17"/>
        <v>260</v>
      </c>
      <c r="I110" s="84">
        <f t="shared" si="17"/>
        <v>0</v>
      </c>
      <c r="J110" s="69">
        <f t="shared" si="17"/>
        <v>29</v>
      </c>
      <c r="K110" s="84">
        <f t="shared" si="17"/>
        <v>75</v>
      </c>
      <c r="L110" s="84">
        <f t="shared" si="17"/>
        <v>300</v>
      </c>
      <c r="M110" s="84">
        <f t="shared" si="17"/>
        <v>0</v>
      </c>
      <c r="N110" s="69">
        <f t="shared" si="17"/>
        <v>31</v>
      </c>
      <c r="O110" s="84">
        <f t="shared" si="17"/>
        <v>95</v>
      </c>
      <c r="P110" s="84">
        <f t="shared" si="17"/>
        <v>330</v>
      </c>
      <c r="Q110" s="84">
        <f t="shared" si="17"/>
        <v>0</v>
      </c>
      <c r="R110" s="69">
        <f t="shared" si="17"/>
        <v>29</v>
      </c>
      <c r="S110" s="84">
        <f t="shared" si="17"/>
        <v>145</v>
      </c>
      <c r="T110" s="84">
        <f t="shared" si="17"/>
        <v>305</v>
      </c>
      <c r="U110" s="84">
        <f t="shared" si="17"/>
        <v>0</v>
      </c>
      <c r="V110" s="69">
        <f t="shared" si="17"/>
        <v>31</v>
      </c>
      <c r="W110" s="84">
        <f t="shared" si="17"/>
        <v>55</v>
      </c>
      <c r="X110" s="84">
        <f t="shared" si="17"/>
        <v>425</v>
      </c>
      <c r="Y110" s="84">
        <f t="shared" si="17"/>
        <v>0</v>
      </c>
      <c r="Z110" s="69">
        <f t="shared" si="17"/>
        <v>32</v>
      </c>
      <c r="AA110" s="84">
        <f t="shared" si="17"/>
        <v>60</v>
      </c>
      <c r="AB110" s="84">
        <f t="shared" si="17"/>
        <v>310</v>
      </c>
      <c r="AC110" s="84">
        <f t="shared" si="17"/>
        <v>0</v>
      </c>
      <c r="AD110" s="69">
        <f t="shared" si="17"/>
        <v>28</v>
      </c>
      <c r="AE110" s="84">
        <f t="shared" si="17"/>
        <v>2545</v>
      </c>
      <c r="AF110" s="84">
        <f t="shared" si="17"/>
        <v>4500</v>
      </c>
      <c r="AG110" s="69">
        <f t="shared" si="17"/>
        <v>180</v>
      </c>
    </row>
    <row r="111" spans="1:939" ht="30.75" customHeight="1" x14ac:dyDescent="0.3">
      <c r="A111" s="104" t="s">
        <v>130</v>
      </c>
      <c r="B111" s="105"/>
      <c r="C111" s="65"/>
      <c r="D111" s="65"/>
      <c r="E111" s="65"/>
      <c r="F111" s="65"/>
      <c r="G111" s="84">
        <f t="shared" ref="G111:AG111" si="18">SUM(G19,G53,G107)</f>
        <v>120</v>
      </c>
      <c r="H111" s="84">
        <f t="shared" si="18"/>
        <v>290</v>
      </c>
      <c r="I111" s="84">
        <f t="shared" si="18"/>
        <v>0</v>
      </c>
      <c r="J111" s="69">
        <f t="shared" si="18"/>
        <v>29</v>
      </c>
      <c r="K111" s="84">
        <f t="shared" si="18"/>
        <v>60</v>
      </c>
      <c r="L111" s="84">
        <f t="shared" si="18"/>
        <v>315</v>
      </c>
      <c r="M111" s="84">
        <f t="shared" si="18"/>
        <v>0</v>
      </c>
      <c r="N111" s="69">
        <f t="shared" si="18"/>
        <v>31</v>
      </c>
      <c r="O111" s="84">
        <f t="shared" si="18"/>
        <v>150</v>
      </c>
      <c r="P111" s="84">
        <f t="shared" si="18"/>
        <v>300</v>
      </c>
      <c r="Q111" s="84">
        <f t="shared" si="18"/>
        <v>0</v>
      </c>
      <c r="R111" s="69">
        <f t="shared" si="18"/>
        <v>29</v>
      </c>
      <c r="S111" s="84">
        <f t="shared" si="18"/>
        <v>150</v>
      </c>
      <c r="T111" s="84">
        <f t="shared" si="18"/>
        <v>315</v>
      </c>
      <c r="U111" s="84">
        <f t="shared" si="18"/>
        <v>0</v>
      </c>
      <c r="V111" s="69">
        <f t="shared" si="18"/>
        <v>31</v>
      </c>
      <c r="W111" s="84">
        <f t="shared" si="18"/>
        <v>45</v>
      </c>
      <c r="X111" s="84">
        <f t="shared" si="18"/>
        <v>410</v>
      </c>
      <c r="Y111" s="84">
        <f t="shared" si="18"/>
        <v>0</v>
      </c>
      <c r="Z111" s="69">
        <f t="shared" si="18"/>
        <v>32</v>
      </c>
      <c r="AA111" s="84">
        <f t="shared" si="18"/>
        <v>30</v>
      </c>
      <c r="AB111" s="84">
        <f t="shared" si="18"/>
        <v>360</v>
      </c>
      <c r="AC111" s="84">
        <f t="shared" si="18"/>
        <v>0</v>
      </c>
      <c r="AD111" s="69">
        <f t="shared" si="18"/>
        <v>28</v>
      </c>
      <c r="AE111" s="84">
        <f t="shared" si="18"/>
        <v>2545</v>
      </c>
      <c r="AF111" s="84">
        <f t="shared" si="18"/>
        <v>4500</v>
      </c>
      <c r="AG111" s="69">
        <f t="shared" si="18"/>
        <v>180</v>
      </c>
    </row>
    <row r="112" spans="1:939" ht="52.5" customHeight="1" x14ac:dyDescent="0.3">
      <c r="A112" s="51"/>
      <c r="B112" s="129" t="s">
        <v>144</v>
      </c>
      <c r="C112" s="129"/>
      <c r="D112" s="129"/>
      <c r="E112" s="129"/>
      <c r="F112" s="129"/>
      <c r="G112" s="129"/>
      <c r="H112" s="129"/>
      <c r="I112" s="129"/>
      <c r="J112" s="129"/>
      <c r="K112" s="129"/>
      <c r="L112" s="129"/>
      <c r="M112" s="129"/>
      <c r="N112" s="129"/>
      <c r="O112" s="129"/>
      <c r="P112" s="129"/>
      <c r="Q112" s="129"/>
      <c r="R112" s="129"/>
      <c r="S112" s="129"/>
      <c r="T112" s="129"/>
      <c r="U112" s="129"/>
      <c r="V112" s="129"/>
      <c r="W112" s="129"/>
      <c r="X112" s="129"/>
      <c r="Y112" s="129"/>
      <c r="Z112" s="129"/>
      <c r="AA112" s="129"/>
      <c r="AB112" s="129"/>
      <c r="AC112" s="129"/>
      <c r="AD112" s="129"/>
      <c r="AE112" s="129"/>
      <c r="AF112" s="129"/>
      <c r="AG112" s="129"/>
    </row>
    <row r="113" spans="2:39" ht="36.75" customHeight="1" x14ac:dyDescent="0.3">
      <c r="B113" s="127" t="s">
        <v>222</v>
      </c>
      <c r="C113" s="128"/>
      <c r="D113" s="128"/>
      <c r="E113" s="128"/>
      <c r="F113" s="128"/>
      <c r="G113" s="128"/>
    </row>
    <row r="114" spans="2:39" ht="39" customHeight="1" x14ac:dyDescent="0.3">
      <c r="B114" s="125" t="s">
        <v>137</v>
      </c>
      <c r="C114" s="126"/>
      <c r="D114" s="126"/>
      <c r="E114" s="126"/>
      <c r="F114" s="126"/>
      <c r="G114" s="126"/>
    </row>
    <row r="115" spans="2:39" ht="60.75" customHeight="1" x14ac:dyDescent="0.3">
      <c r="B115" s="97"/>
      <c r="AH115" s="118"/>
      <c r="AI115" s="118"/>
      <c r="AJ115" s="118"/>
      <c r="AK115" s="118"/>
      <c r="AL115" s="118"/>
      <c r="AM115" s="118"/>
    </row>
    <row r="116" spans="2:39" x14ac:dyDescent="0.3">
      <c r="B116" s="41"/>
      <c r="C116" s="41"/>
      <c r="D116" s="41"/>
      <c r="E116" s="41"/>
      <c r="F116" s="41"/>
      <c r="G116" s="41"/>
    </row>
    <row r="117" spans="2:39" x14ac:dyDescent="0.3">
      <c r="C117" s="48"/>
      <c r="D117" s="48"/>
      <c r="E117" s="48"/>
      <c r="F117" s="48"/>
      <c r="G117" s="48"/>
    </row>
    <row r="118" spans="2:39" x14ac:dyDescent="0.3">
      <c r="C118" s="48"/>
      <c r="D118" s="48"/>
      <c r="E118" s="48"/>
      <c r="F118" s="48"/>
      <c r="G118" s="48"/>
    </row>
    <row r="119" spans="2:39" x14ac:dyDescent="0.3">
      <c r="C119" s="48"/>
      <c r="D119" s="48"/>
      <c r="E119" s="48"/>
      <c r="F119" s="48"/>
      <c r="G119" s="48"/>
    </row>
    <row r="120" spans="2:39" x14ac:dyDescent="0.3">
      <c r="C120" s="48"/>
      <c r="D120" s="48"/>
      <c r="E120" s="48"/>
      <c r="F120" s="48"/>
      <c r="G120" s="48"/>
    </row>
    <row r="121" spans="2:39" x14ac:dyDescent="0.3">
      <c r="C121" s="48"/>
      <c r="D121" s="48"/>
      <c r="E121" s="48"/>
      <c r="F121" s="48"/>
      <c r="G121" s="48"/>
    </row>
    <row r="122" spans="2:39" x14ac:dyDescent="0.3">
      <c r="C122" s="48"/>
      <c r="D122" s="48"/>
      <c r="E122" s="48"/>
      <c r="F122" s="48"/>
      <c r="G122" s="48"/>
    </row>
  </sheetData>
  <mergeCells count="39">
    <mergeCell ref="A1:AG1"/>
    <mergeCell ref="O7:R7"/>
    <mergeCell ref="S7:V7"/>
    <mergeCell ref="G5:AG5"/>
    <mergeCell ref="A5:F5"/>
    <mergeCell ref="B3:U3"/>
    <mergeCell ref="K7:N7"/>
    <mergeCell ref="W6:AD6"/>
    <mergeCell ref="AF6:AF8"/>
    <mergeCell ref="AA7:AD7"/>
    <mergeCell ref="B2:AG2"/>
    <mergeCell ref="B6:B8"/>
    <mergeCell ref="C6:C8"/>
    <mergeCell ref="D6:F7"/>
    <mergeCell ref="W3:AG3"/>
    <mergeCell ref="W7:Z7"/>
    <mergeCell ref="AH115:AM115"/>
    <mergeCell ref="AG6:AG8"/>
    <mergeCell ref="G7:J7"/>
    <mergeCell ref="AE6:AE8"/>
    <mergeCell ref="B114:G114"/>
    <mergeCell ref="B113:G113"/>
    <mergeCell ref="B112:AG112"/>
    <mergeCell ref="B4:AG4"/>
    <mergeCell ref="A9:AG9"/>
    <mergeCell ref="A110:B110"/>
    <mergeCell ref="A111:B111"/>
    <mergeCell ref="G6:N6"/>
    <mergeCell ref="A54:AG54"/>
    <mergeCell ref="A86:B86"/>
    <mergeCell ref="A109:AG109"/>
    <mergeCell ref="A87:AG87"/>
    <mergeCell ref="A107:B107"/>
    <mergeCell ref="A53:B53"/>
    <mergeCell ref="A55:AG55"/>
    <mergeCell ref="O6:V6"/>
    <mergeCell ref="A6:A8"/>
    <mergeCell ref="A19:B19"/>
    <mergeCell ref="A20:AG20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1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Y53"/>
  <sheetViews>
    <sheetView topLeftCell="A10" zoomScale="80" zoomScaleNormal="80" workbookViewId="0">
      <selection activeCell="AB19" sqref="AB19"/>
    </sheetView>
  </sheetViews>
  <sheetFormatPr defaultRowHeight="14.4" x14ac:dyDescent="0.3"/>
  <cols>
    <col min="1" max="1" width="3.44140625" customWidth="1"/>
    <col min="2" max="2" width="18.44140625" customWidth="1"/>
    <col min="3" max="3" width="5.6640625" customWidth="1"/>
    <col min="4" max="4" width="4.6640625" customWidth="1"/>
    <col min="5" max="5" width="6.109375" customWidth="1"/>
    <col min="6" max="6" width="5.5546875" customWidth="1"/>
    <col min="7" max="7" width="4.6640625" customWidth="1"/>
    <col min="8" max="8" width="4.5546875" customWidth="1"/>
    <col min="9" max="9" width="4.6640625" customWidth="1"/>
    <col min="10" max="10" width="6.88671875" customWidth="1"/>
    <col min="11" max="13" width="4.6640625" customWidth="1"/>
    <col min="14" max="14" width="6" customWidth="1"/>
    <col min="15" max="17" width="4.6640625" customWidth="1"/>
    <col min="18" max="18" width="6.6640625" customWidth="1"/>
    <col min="19" max="21" width="4.6640625" customWidth="1"/>
    <col min="22" max="22" width="6.109375" customWidth="1"/>
    <col min="23" max="23" width="7.109375" customWidth="1"/>
    <col min="24" max="24" width="10.109375" customWidth="1"/>
    <col min="25" max="25" width="8" customWidth="1"/>
  </cols>
  <sheetData>
    <row r="1" spans="1:25" ht="15.6" x14ac:dyDescent="0.3">
      <c r="A1" s="161" t="s">
        <v>37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</row>
    <row r="2" spans="1:25" ht="15.6" x14ac:dyDescent="0.3">
      <c r="A2" s="2"/>
      <c r="B2" s="163" t="s">
        <v>22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</row>
    <row r="3" spans="1:25" ht="15.6" x14ac:dyDescent="0.3">
      <c r="A3" s="2"/>
      <c r="B3" s="164" t="s">
        <v>23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4"/>
      <c r="W3" s="165"/>
      <c r="X3" s="165"/>
      <c r="Y3" s="165"/>
    </row>
    <row r="4" spans="1:25" ht="21" thickBot="1" x14ac:dyDescent="0.35">
      <c r="A4" s="2"/>
      <c r="B4" s="3" t="s">
        <v>29</v>
      </c>
      <c r="C4" s="34" t="s">
        <v>30</v>
      </c>
      <c r="D4" s="37" t="s">
        <v>31</v>
      </c>
      <c r="E4" s="35" t="s">
        <v>32</v>
      </c>
      <c r="F4" s="38" t="s">
        <v>35</v>
      </c>
      <c r="G4" s="36" t="s">
        <v>33</v>
      </c>
      <c r="H4" s="39" t="s">
        <v>34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x14ac:dyDescent="0.3">
      <c r="A5" s="166"/>
      <c r="B5" s="167"/>
      <c r="C5" s="167"/>
      <c r="D5" s="167"/>
      <c r="E5" s="167"/>
      <c r="F5" s="168"/>
      <c r="G5" s="169" t="s">
        <v>3</v>
      </c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1"/>
    </row>
    <row r="6" spans="1:25" ht="60" customHeight="1" x14ac:dyDescent="0.3">
      <c r="A6" s="193" t="s">
        <v>0</v>
      </c>
      <c r="B6" s="196" t="s">
        <v>4</v>
      </c>
      <c r="C6" s="196" t="s">
        <v>1</v>
      </c>
      <c r="D6" s="198" t="s">
        <v>11</v>
      </c>
      <c r="E6" s="198"/>
      <c r="F6" s="198"/>
      <c r="G6" s="199" t="s">
        <v>5</v>
      </c>
      <c r="H6" s="199"/>
      <c r="I6" s="199"/>
      <c r="J6" s="199"/>
      <c r="K6" s="199"/>
      <c r="L6" s="199"/>
      <c r="M6" s="199"/>
      <c r="N6" s="199"/>
      <c r="O6" s="195" t="s">
        <v>6</v>
      </c>
      <c r="P6" s="195"/>
      <c r="Q6" s="195"/>
      <c r="R6" s="195"/>
      <c r="S6" s="195"/>
      <c r="T6" s="195"/>
      <c r="U6" s="195"/>
      <c r="V6" s="195"/>
      <c r="W6" s="178" t="s">
        <v>8</v>
      </c>
      <c r="X6" s="178" t="s">
        <v>38</v>
      </c>
      <c r="Y6" s="178" t="s">
        <v>9</v>
      </c>
    </row>
    <row r="7" spans="1:25" ht="15" customHeight="1" x14ac:dyDescent="0.3">
      <c r="A7" s="193"/>
      <c r="B7" s="196"/>
      <c r="C7" s="196"/>
      <c r="D7" s="198"/>
      <c r="E7" s="198"/>
      <c r="F7" s="198"/>
      <c r="G7" s="181" t="s">
        <v>14</v>
      </c>
      <c r="H7" s="182"/>
      <c r="I7" s="182"/>
      <c r="J7" s="183"/>
      <c r="K7" s="184" t="s">
        <v>15</v>
      </c>
      <c r="L7" s="185"/>
      <c r="M7" s="185"/>
      <c r="N7" s="186"/>
      <c r="O7" s="187" t="s">
        <v>16</v>
      </c>
      <c r="P7" s="188"/>
      <c r="Q7" s="188"/>
      <c r="R7" s="189"/>
      <c r="S7" s="190" t="s">
        <v>17</v>
      </c>
      <c r="T7" s="191"/>
      <c r="U7" s="191"/>
      <c r="V7" s="192"/>
      <c r="W7" s="179"/>
      <c r="X7" s="179"/>
      <c r="Y7" s="179"/>
    </row>
    <row r="8" spans="1:25" ht="15" thickBot="1" x14ac:dyDescent="0.35">
      <c r="A8" s="194"/>
      <c r="B8" s="197"/>
      <c r="C8" s="197"/>
      <c r="D8" s="6" t="s">
        <v>2</v>
      </c>
      <c r="E8" s="6" t="s">
        <v>21</v>
      </c>
      <c r="F8" s="6" t="s">
        <v>20</v>
      </c>
      <c r="G8" s="16" t="s">
        <v>30</v>
      </c>
      <c r="H8" s="16" t="s">
        <v>32</v>
      </c>
      <c r="I8" s="16" t="s">
        <v>33</v>
      </c>
      <c r="J8" s="16" t="s">
        <v>10</v>
      </c>
      <c r="K8" s="7" t="s">
        <v>30</v>
      </c>
      <c r="L8" s="7" t="s">
        <v>32</v>
      </c>
      <c r="M8" s="7" t="s">
        <v>33</v>
      </c>
      <c r="N8" s="7" t="s">
        <v>10</v>
      </c>
      <c r="O8" s="19" t="s">
        <v>30</v>
      </c>
      <c r="P8" s="19" t="s">
        <v>32</v>
      </c>
      <c r="Q8" s="19" t="s">
        <v>33</v>
      </c>
      <c r="R8" s="19" t="s">
        <v>10</v>
      </c>
      <c r="S8" s="8" t="s">
        <v>30</v>
      </c>
      <c r="T8" s="8" t="s">
        <v>32</v>
      </c>
      <c r="U8" s="8" t="s">
        <v>33</v>
      </c>
      <c r="V8" s="8" t="s">
        <v>10</v>
      </c>
      <c r="W8" s="180"/>
      <c r="X8" s="180"/>
      <c r="Y8" s="180"/>
    </row>
    <row r="9" spans="1:25" x14ac:dyDescent="0.3">
      <c r="A9" s="176" t="s">
        <v>24</v>
      </c>
      <c r="B9" s="177"/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7"/>
      <c r="Y9" s="177"/>
    </row>
    <row r="10" spans="1:25" ht="30" customHeight="1" x14ac:dyDescent="0.3">
      <c r="A10" s="30"/>
      <c r="B10" s="33"/>
      <c r="C10" s="31"/>
      <c r="D10" s="26"/>
      <c r="E10" s="26"/>
      <c r="F10" s="26"/>
      <c r="G10" s="32"/>
      <c r="H10" s="32"/>
      <c r="I10" s="32"/>
      <c r="J10" s="32"/>
      <c r="K10" s="23"/>
      <c r="L10" s="23"/>
      <c r="M10" s="23"/>
      <c r="N10" s="23"/>
      <c r="O10" s="25"/>
      <c r="P10" s="25"/>
      <c r="Q10" s="25"/>
      <c r="R10" s="25"/>
      <c r="S10" s="24"/>
      <c r="T10" s="24"/>
      <c r="U10" s="24"/>
      <c r="V10" s="24"/>
      <c r="W10" s="26"/>
      <c r="X10" s="26"/>
      <c r="Y10" s="26"/>
    </row>
    <row r="11" spans="1:25" x14ac:dyDescent="0.3">
      <c r="A11" s="14"/>
      <c r="B11" s="11"/>
      <c r="C11" s="5"/>
      <c r="D11" s="1"/>
      <c r="E11" s="1"/>
      <c r="F11" s="1"/>
      <c r="G11" s="17"/>
      <c r="H11" s="17"/>
      <c r="I11" s="17"/>
      <c r="J11" s="17"/>
      <c r="K11" s="9"/>
      <c r="L11" s="9"/>
      <c r="M11" s="9"/>
      <c r="N11" s="9"/>
      <c r="O11" s="20"/>
      <c r="P11" s="20"/>
      <c r="Q11" s="20"/>
      <c r="R11" s="20"/>
      <c r="S11" s="10"/>
      <c r="T11" s="10"/>
      <c r="U11" s="10"/>
      <c r="V11" s="10"/>
      <c r="W11" s="1"/>
      <c r="X11" s="1"/>
      <c r="Y11" s="1"/>
    </row>
    <row r="12" spans="1:25" x14ac:dyDescent="0.3">
      <c r="A12" s="14"/>
      <c r="B12" s="11"/>
      <c r="C12" s="5"/>
      <c r="D12" s="1"/>
      <c r="E12" s="1"/>
      <c r="F12" s="1"/>
      <c r="G12" s="17"/>
      <c r="H12" s="17"/>
      <c r="I12" s="17"/>
      <c r="J12" s="17"/>
      <c r="K12" s="9"/>
      <c r="L12" s="9"/>
      <c r="M12" s="9"/>
      <c r="N12" s="9"/>
      <c r="O12" s="20"/>
      <c r="P12" s="20"/>
      <c r="Q12" s="20"/>
      <c r="R12" s="20"/>
      <c r="S12" s="10"/>
      <c r="T12" s="10"/>
      <c r="U12" s="10"/>
      <c r="V12" s="10"/>
      <c r="W12" s="1"/>
      <c r="X12" s="1"/>
      <c r="Y12" s="1"/>
    </row>
    <row r="13" spans="1:25" x14ac:dyDescent="0.3">
      <c r="A13" s="172" t="s">
        <v>12</v>
      </c>
      <c r="B13" s="173"/>
      <c r="C13" s="1"/>
      <c r="D13" s="1"/>
      <c r="E13" s="1"/>
      <c r="F13" s="1"/>
      <c r="G13" s="40">
        <f t="shared" ref="G13:Y13" si="0">G10+G11+G12</f>
        <v>0</v>
      </c>
      <c r="H13" s="40">
        <f t="shared" si="0"/>
        <v>0</v>
      </c>
      <c r="I13" s="40">
        <f t="shared" si="0"/>
        <v>0</v>
      </c>
      <c r="J13" s="40">
        <f t="shared" si="0"/>
        <v>0</v>
      </c>
      <c r="K13" s="40">
        <f t="shared" si="0"/>
        <v>0</v>
      </c>
      <c r="L13" s="40">
        <f t="shared" si="0"/>
        <v>0</v>
      </c>
      <c r="M13" s="40">
        <f t="shared" si="0"/>
        <v>0</v>
      </c>
      <c r="N13" s="40">
        <f t="shared" si="0"/>
        <v>0</v>
      </c>
      <c r="O13" s="40">
        <f t="shared" si="0"/>
        <v>0</v>
      </c>
      <c r="P13" s="40">
        <f t="shared" si="0"/>
        <v>0</v>
      </c>
      <c r="Q13" s="40">
        <f t="shared" si="0"/>
        <v>0</v>
      </c>
      <c r="R13" s="40">
        <f t="shared" si="0"/>
        <v>0</v>
      </c>
      <c r="S13" s="40">
        <f t="shared" si="0"/>
        <v>0</v>
      </c>
      <c r="T13" s="40">
        <f t="shared" si="0"/>
        <v>0</v>
      </c>
      <c r="U13" s="40">
        <f t="shared" si="0"/>
        <v>0</v>
      </c>
      <c r="V13" s="40">
        <f t="shared" si="0"/>
        <v>0</v>
      </c>
      <c r="W13" s="40">
        <f t="shared" si="0"/>
        <v>0</v>
      </c>
      <c r="X13" s="40"/>
      <c r="Y13" s="40">
        <f t="shared" si="0"/>
        <v>0</v>
      </c>
    </row>
    <row r="14" spans="1:25" x14ac:dyDescent="0.3">
      <c r="A14" s="174" t="s">
        <v>25</v>
      </c>
      <c r="B14" s="175"/>
      <c r="C14" s="175"/>
      <c r="D14" s="175"/>
      <c r="E14" s="175"/>
      <c r="F14" s="175"/>
      <c r="G14" s="175"/>
      <c r="H14" s="175"/>
      <c r="I14" s="175"/>
      <c r="J14" s="175"/>
      <c r="K14" s="175"/>
      <c r="L14" s="175"/>
      <c r="M14" s="175"/>
      <c r="N14" s="175"/>
      <c r="O14" s="175"/>
      <c r="P14" s="175"/>
      <c r="Q14" s="175"/>
      <c r="R14" s="175"/>
      <c r="S14" s="175"/>
      <c r="T14" s="175"/>
      <c r="U14" s="175"/>
      <c r="V14" s="175"/>
      <c r="W14" s="175"/>
      <c r="X14" s="175"/>
      <c r="Y14" s="175"/>
    </row>
    <row r="15" spans="1:25" x14ac:dyDescent="0.3">
      <c r="A15" s="15"/>
      <c r="B15" s="12"/>
      <c r="C15" s="5"/>
      <c r="D15" s="1"/>
      <c r="E15" s="1"/>
      <c r="F15" s="5"/>
      <c r="G15" s="17"/>
      <c r="H15" s="17"/>
      <c r="I15" s="17"/>
      <c r="J15" s="17"/>
      <c r="K15" s="9"/>
      <c r="L15" s="9"/>
      <c r="M15" s="9"/>
      <c r="N15" s="9"/>
      <c r="O15" s="20"/>
      <c r="P15" s="20"/>
      <c r="Q15" s="20"/>
      <c r="R15" s="20"/>
      <c r="S15" s="10"/>
      <c r="T15" s="10"/>
      <c r="U15" s="10"/>
      <c r="V15" s="10"/>
      <c r="W15" s="1">
        <f t="shared" ref="W15:W22" si="1">G15+H15+I15+K15+L15+M15+O15+P15+Q15+S15+T15+U15</f>
        <v>0</v>
      </c>
      <c r="X15" s="1"/>
      <c r="Y15" s="1">
        <f t="shared" ref="Y15:Y22" si="2">J15+N15+R15+V15</f>
        <v>0</v>
      </c>
    </row>
    <row r="16" spans="1:25" x14ac:dyDescent="0.3">
      <c r="A16" s="29"/>
      <c r="B16" s="12"/>
      <c r="C16" s="5"/>
      <c r="D16" s="1"/>
      <c r="E16" s="1"/>
      <c r="F16" s="5"/>
      <c r="G16" s="17"/>
      <c r="H16" s="17"/>
      <c r="I16" s="17"/>
      <c r="J16" s="17"/>
      <c r="K16" s="9"/>
      <c r="L16" s="9"/>
      <c r="M16" s="9"/>
      <c r="N16" s="9"/>
      <c r="O16" s="20"/>
      <c r="P16" s="20"/>
      <c r="Q16" s="20"/>
      <c r="R16" s="20"/>
      <c r="S16" s="10"/>
      <c r="T16" s="10"/>
      <c r="U16" s="10"/>
      <c r="V16" s="10"/>
      <c r="W16" s="1">
        <f t="shared" si="1"/>
        <v>0</v>
      </c>
      <c r="X16" s="1"/>
      <c r="Y16" s="1">
        <f t="shared" si="2"/>
        <v>0</v>
      </c>
    </row>
    <row r="17" spans="1:25" x14ac:dyDescent="0.3">
      <c r="A17" s="14"/>
      <c r="B17" s="12"/>
      <c r="C17" s="5"/>
      <c r="D17" s="1"/>
      <c r="E17" s="1"/>
      <c r="F17" s="5"/>
      <c r="G17" s="17"/>
      <c r="H17" s="17"/>
      <c r="I17" s="17"/>
      <c r="J17" s="17"/>
      <c r="K17" s="9"/>
      <c r="L17" s="9"/>
      <c r="M17" s="9"/>
      <c r="N17" s="9"/>
      <c r="O17" s="20"/>
      <c r="P17" s="20"/>
      <c r="Q17" s="20"/>
      <c r="R17" s="20"/>
      <c r="S17" s="10"/>
      <c r="T17" s="10"/>
      <c r="U17" s="10"/>
      <c r="V17" s="10"/>
      <c r="W17" s="1">
        <f t="shared" si="1"/>
        <v>0</v>
      </c>
      <c r="X17" s="1"/>
      <c r="Y17" s="1">
        <f t="shared" si="2"/>
        <v>0</v>
      </c>
    </row>
    <row r="18" spans="1:25" x14ac:dyDescent="0.3">
      <c r="A18" s="14"/>
      <c r="B18" s="12"/>
      <c r="C18" s="5"/>
      <c r="D18" s="1"/>
      <c r="E18" s="1"/>
      <c r="F18" s="5"/>
      <c r="G18" s="17"/>
      <c r="H18" s="17"/>
      <c r="I18" s="17"/>
      <c r="J18" s="17"/>
      <c r="K18" s="9"/>
      <c r="L18" s="9"/>
      <c r="M18" s="9"/>
      <c r="N18" s="9"/>
      <c r="O18" s="20"/>
      <c r="P18" s="20"/>
      <c r="Q18" s="20"/>
      <c r="R18" s="20"/>
      <c r="S18" s="10"/>
      <c r="T18" s="10"/>
      <c r="U18" s="10"/>
      <c r="V18" s="10"/>
      <c r="W18" s="1">
        <f t="shared" si="1"/>
        <v>0</v>
      </c>
      <c r="X18" s="1"/>
      <c r="Y18" s="1">
        <f t="shared" si="2"/>
        <v>0</v>
      </c>
    </row>
    <row r="19" spans="1:25" x14ac:dyDescent="0.3">
      <c r="A19" s="14"/>
      <c r="B19" s="12"/>
      <c r="C19" s="5"/>
      <c r="D19" s="1"/>
      <c r="E19" s="1"/>
      <c r="F19" s="5"/>
      <c r="G19" s="17"/>
      <c r="H19" s="17"/>
      <c r="I19" s="17"/>
      <c r="J19" s="17"/>
      <c r="K19" s="9"/>
      <c r="L19" s="9"/>
      <c r="M19" s="9"/>
      <c r="N19" s="9"/>
      <c r="O19" s="20"/>
      <c r="P19" s="20"/>
      <c r="Q19" s="20"/>
      <c r="R19" s="20"/>
      <c r="S19" s="10"/>
      <c r="T19" s="10"/>
      <c r="U19" s="10"/>
      <c r="V19" s="10"/>
      <c r="W19" s="1">
        <f t="shared" si="1"/>
        <v>0</v>
      </c>
      <c r="X19" s="1"/>
      <c r="Y19" s="1">
        <f t="shared" si="2"/>
        <v>0</v>
      </c>
    </row>
    <row r="20" spans="1:25" x14ac:dyDescent="0.3">
      <c r="A20" s="14"/>
      <c r="B20" s="12"/>
      <c r="C20" s="5"/>
      <c r="D20" s="1"/>
      <c r="E20" s="1"/>
      <c r="F20" s="5"/>
      <c r="G20" s="17"/>
      <c r="H20" s="17"/>
      <c r="I20" s="17"/>
      <c r="J20" s="17"/>
      <c r="K20" s="9"/>
      <c r="L20" s="9"/>
      <c r="M20" s="9"/>
      <c r="N20" s="9"/>
      <c r="O20" s="20"/>
      <c r="P20" s="20"/>
      <c r="Q20" s="20"/>
      <c r="R20" s="20"/>
      <c r="S20" s="10"/>
      <c r="T20" s="10"/>
      <c r="U20" s="10"/>
      <c r="V20" s="10"/>
      <c r="W20" s="1">
        <f t="shared" si="1"/>
        <v>0</v>
      </c>
      <c r="X20" s="1"/>
      <c r="Y20" s="1">
        <f t="shared" si="2"/>
        <v>0</v>
      </c>
    </row>
    <row r="21" spans="1:25" x14ac:dyDescent="0.3">
      <c r="A21" s="14"/>
      <c r="B21" s="12"/>
      <c r="C21" s="5"/>
      <c r="D21" s="1"/>
      <c r="E21" s="1"/>
      <c r="F21" s="5"/>
      <c r="G21" s="17"/>
      <c r="H21" s="17"/>
      <c r="I21" s="17"/>
      <c r="J21" s="17"/>
      <c r="K21" s="9"/>
      <c r="L21" s="9"/>
      <c r="M21" s="9"/>
      <c r="N21" s="9"/>
      <c r="O21" s="20"/>
      <c r="P21" s="20"/>
      <c r="Q21" s="20"/>
      <c r="R21" s="20"/>
      <c r="S21" s="10"/>
      <c r="T21" s="10"/>
      <c r="U21" s="10"/>
      <c r="V21" s="10"/>
      <c r="W21" s="1">
        <f t="shared" si="1"/>
        <v>0</v>
      </c>
      <c r="X21" s="1"/>
      <c r="Y21" s="1">
        <f t="shared" si="2"/>
        <v>0</v>
      </c>
    </row>
    <row r="22" spans="1:25" x14ac:dyDescent="0.3">
      <c r="A22" s="200"/>
      <c r="B22" s="201"/>
      <c r="C22" s="5"/>
      <c r="D22" s="1"/>
      <c r="E22" s="1"/>
      <c r="F22" s="5"/>
      <c r="G22" s="18"/>
      <c r="H22" s="18"/>
      <c r="I22" s="18"/>
      <c r="J22" s="18"/>
      <c r="K22" s="27"/>
      <c r="L22" s="27"/>
      <c r="M22" s="27"/>
      <c r="N22" s="27"/>
      <c r="O22" s="21"/>
      <c r="P22" s="21"/>
      <c r="Q22" s="21"/>
      <c r="R22" s="21"/>
      <c r="S22" s="28"/>
      <c r="T22" s="28"/>
      <c r="U22" s="28"/>
      <c r="V22" s="28"/>
      <c r="W22" s="1">
        <f t="shared" si="1"/>
        <v>0</v>
      </c>
      <c r="X22" s="1"/>
      <c r="Y22" s="1">
        <f t="shared" si="2"/>
        <v>0</v>
      </c>
    </row>
    <row r="23" spans="1:25" x14ac:dyDescent="0.3">
      <c r="A23" s="172" t="s">
        <v>12</v>
      </c>
      <c r="B23" s="173"/>
      <c r="C23" s="1"/>
      <c r="D23" s="1"/>
      <c r="E23" s="1"/>
      <c r="F23" s="1"/>
      <c r="G23" s="40">
        <f>G15+G16+G17+G18+G19+G20+G21+G22</f>
        <v>0</v>
      </c>
      <c r="H23" s="40">
        <f t="shared" ref="H23:Y23" si="3">H15+H16+H17+H18+H19+H20+H21+H22</f>
        <v>0</v>
      </c>
      <c r="I23" s="40">
        <f t="shared" si="3"/>
        <v>0</v>
      </c>
      <c r="J23" s="40">
        <f t="shared" si="3"/>
        <v>0</v>
      </c>
      <c r="K23" s="40">
        <f t="shared" si="3"/>
        <v>0</v>
      </c>
      <c r="L23" s="40">
        <f t="shared" si="3"/>
        <v>0</v>
      </c>
      <c r="M23" s="40">
        <f t="shared" si="3"/>
        <v>0</v>
      </c>
      <c r="N23" s="40">
        <f t="shared" si="3"/>
        <v>0</v>
      </c>
      <c r="O23" s="40">
        <f t="shared" si="3"/>
        <v>0</v>
      </c>
      <c r="P23" s="40">
        <f t="shared" si="3"/>
        <v>0</v>
      </c>
      <c r="Q23" s="40">
        <f t="shared" si="3"/>
        <v>0</v>
      </c>
      <c r="R23" s="40">
        <f t="shared" si="3"/>
        <v>0</v>
      </c>
      <c r="S23" s="40">
        <f t="shared" si="3"/>
        <v>0</v>
      </c>
      <c r="T23" s="40">
        <f t="shared" si="3"/>
        <v>0</v>
      </c>
      <c r="U23" s="40">
        <f t="shared" si="3"/>
        <v>0</v>
      </c>
      <c r="V23" s="40">
        <f t="shared" si="3"/>
        <v>0</v>
      </c>
      <c r="W23" s="40">
        <f t="shared" si="3"/>
        <v>0</v>
      </c>
      <c r="X23" s="40"/>
      <c r="Y23" s="40">
        <f t="shared" si="3"/>
        <v>0</v>
      </c>
    </row>
    <row r="24" spans="1:25" x14ac:dyDescent="0.3">
      <c r="A24" s="174" t="s">
        <v>26</v>
      </c>
      <c r="B24" s="175"/>
      <c r="C24" s="175"/>
      <c r="D24" s="175"/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</row>
    <row r="25" spans="1:25" x14ac:dyDescent="0.3">
      <c r="A25" s="14"/>
      <c r="B25" s="13"/>
      <c r="C25" s="5"/>
      <c r="D25" s="1"/>
      <c r="E25" s="1"/>
      <c r="F25" s="5"/>
      <c r="G25" s="17"/>
      <c r="H25" s="17"/>
      <c r="I25" s="17"/>
      <c r="J25" s="17"/>
      <c r="K25" s="9"/>
      <c r="L25" s="9"/>
      <c r="M25" s="9"/>
      <c r="N25" s="9"/>
      <c r="O25" s="20"/>
      <c r="P25" s="20"/>
      <c r="Q25" s="20"/>
      <c r="R25" s="20"/>
      <c r="S25" s="10"/>
      <c r="T25" s="10"/>
      <c r="U25" s="10"/>
      <c r="V25" s="10"/>
      <c r="W25" s="1">
        <f>G25+H25+I25+K25+L25+M25+O25+P25+Q25+S25+T25+U25</f>
        <v>0</v>
      </c>
      <c r="X25" s="1"/>
      <c r="Y25" s="1">
        <f>J25+N25+R25+V25</f>
        <v>0</v>
      </c>
    </row>
    <row r="26" spans="1:25" x14ac:dyDescent="0.3">
      <c r="A26" s="14"/>
      <c r="B26" s="13"/>
      <c r="C26" s="5"/>
      <c r="D26" s="1"/>
      <c r="E26" s="1"/>
      <c r="F26" s="5"/>
      <c r="G26" s="17"/>
      <c r="H26" s="17"/>
      <c r="I26" s="17"/>
      <c r="J26" s="17"/>
      <c r="K26" s="9"/>
      <c r="L26" s="9"/>
      <c r="M26" s="9"/>
      <c r="N26" s="9"/>
      <c r="O26" s="20"/>
      <c r="P26" s="20"/>
      <c r="Q26" s="20"/>
      <c r="R26" s="20"/>
      <c r="S26" s="10"/>
      <c r="T26" s="10"/>
      <c r="U26" s="10"/>
      <c r="V26" s="10"/>
      <c r="W26" s="1">
        <f>G26+H26+I26+K26+L26+M26+O26+P26+Q26+S26+T26+U26</f>
        <v>0</v>
      </c>
      <c r="X26" s="1"/>
      <c r="Y26" s="1">
        <f>J26+N26+R26+V26</f>
        <v>0</v>
      </c>
    </row>
    <row r="27" spans="1:25" x14ac:dyDescent="0.3">
      <c r="A27" s="14"/>
      <c r="B27" s="13"/>
      <c r="C27" s="5"/>
      <c r="D27" s="1"/>
      <c r="E27" s="1"/>
      <c r="F27" s="5"/>
      <c r="G27" s="17"/>
      <c r="H27" s="17"/>
      <c r="I27" s="17"/>
      <c r="J27" s="17"/>
      <c r="K27" s="9"/>
      <c r="L27" s="9"/>
      <c r="M27" s="9"/>
      <c r="N27" s="9"/>
      <c r="O27" s="20"/>
      <c r="P27" s="20"/>
      <c r="Q27" s="20"/>
      <c r="R27" s="20"/>
      <c r="S27" s="10"/>
      <c r="T27" s="10"/>
      <c r="U27" s="10"/>
      <c r="V27" s="10"/>
      <c r="W27" s="1">
        <f>G27+H27+I27+K27+L27+M27+O27+P27+Q27+S27+T27+U27</f>
        <v>0</v>
      </c>
      <c r="X27" s="1"/>
      <c r="Y27" s="1">
        <f>J27+N27+R27+V27</f>
        <v>0</v>
      </c>
    </row>
    <row r="28" spans="1:25" x14ac:dyDescent="0.3">
      <c r="A28" s="172" t="s">
        <v>12</v>
      </c>
      <c r="B28" s="173"/>
      <c r="C28" s="1"/>
      <c r="D28" s="1"/>
      <c r="E28" s="1"/>
      <c r="F28" s="1"/>
      <c r="G28" s="40">
        <f>G25+G26+G27</f>
        <v>0</v>
      </c>
      <c r="H28" s="40">
        <f t="shared" ref="H28:Y28" si="4">H25+H26+H27</f>
        <v>0</v>
      </c>
      <c r="I28" s="40">
        <f t="shared" si="4"/>
        <v>0</v>
      </c>
      <c r="J28" s="40">
        <f t="shared" si="4"/>
        <v>0</v>
      </c>
      <c r="K28" s="40">
        <f t="shared" si="4"/>
        <v>0</v>
      </c>
      <c r="L28" s="40">
        <f t="shared" si="4"/>
        <v>0</v>
      </c>
      <c r="M28" s="40">
        <f t="shared" si="4"/>
        <v>0</v>
      </c>
      <c r="N28" s="40">
        <f t="shared" si="4"/>
        <v>0</v>
      </c>
      <c r="O28" s="40">
        <f t="shared" si="4"/>
        <v>0</v>
      </c>
      <c r="P28" s="40">
        <f t="shared" si="4"/>
        <v>0</v>
      </c>
      <c r="Q28" s="40">
        <f t="shared" si="4"/>
        <v>0</v>
      </c>
      <c r="R28" s="40">
        <f t="shared" si="4"/>
        <v>0</v>
      </c>
      <c r="S28" s="40">
        <f t="shared" si="4"/>
        <v>0</v>
      </c>
      <c r="T28" s="40">
        <f t="shared" si="4"/>
        <v>0</v>
      </c>
      <c r="U28" s="40">
        <f t="shared" si="4"/>
        <v>0</v>
      </c>
      <c r="V28" s="40">
        <f t="shared" si="4"/>
        <v>0</v>
      </c>
      <c r="W28" s="40">
        <f t="shared" si="4"/>
        <v>0</v>
      </c>
      <c r="X28" s="40"/>
      <c r="Y28" s="40">
        <f t="shared" si="4"/>
        <v>0</v>
      </c>
    </row>
    <row r="29" spans="1:25" x14ac:dyDescent="0.3">
      <c r="A29" s="174" t="s">
        <v>27</v>
      </c>
      <c r="B29" s="175"/>
      <c r="C29" s="175"/>
      <c r="D29" s="175"/>
      <c r="E29" s="175"/>
      <c r="F29" s="175"/>
      <c r="G29" s="175"/>
      <c r="H29" s="175"/>
      <c r="I29" s="175"/>
      <c r="J29" s="175"/>
      <c r="K29" s="175"/>
      <c r="L29" s="175"/>
      <c r="M29" s="175"/>
      <c r="N29" s="175"/>
      <c r="O29" s="175"/>
      <c r="P29" s="175"/>
      <c r="Q29" s="175"/>
      <c r="R29" s="175"/>
      <c r="S29" s="175"/>
      <c r="T29" s="175"/>
      <c r="U29" s="175"/>
      <c r="V29" s="175"/>
      <c r="W29" s="175"/>
      <c r="X29" s="175"/>
      <c r="Y29" s="175"/>
    </row>
    <row r="30" spans="1:25" x14ac:dyDescent="0.3">
      <c r="A30" s="14"/>
      <c r="B30" s="11"/>
      <c r="C30" s="5"/>
      <c r="D30" s="1"/>
      <c r="E30" s="5"/>
      <c r="F30" s="5"/>
      <c r="G30" s="17"/>
      <c r="H30" s="17"/>
      <c r="I30" s="17"/>
      <c r="J30" s="17"/>
      <c r="K30" s="9"/>
      <c r="L30" s="9"/>
      <c r="M30" s="9"/>
      <c r="N30" s="9"/>
      <c r="O30" s="20"/>
      <c r="P30" s="20"/>
      <c r="Q30" s="20"/>
      <c r="R30" s="20"/>
      <c r="S30" s="10"/>
      <c r="T30" s="10"/>
      <c r="U30" s="10"/>
      <c r="V30" s="10"/>
      <c r="W30" s="1">
        <f t="shared" ref="W30:W37" si="5">G30+H30+I30+K30+L30+M30+O30+P30+Q30+S30+T30+U30</f>
        <v>0</v>
      </c>
      <c r="X30" s="1"/>
      <c r="Y30" s="1">
        <f t="shared" ref="Y30:Y37" si="6">J30+N30+R30+V30</f>
        <v>0</v>
      </c>
    </row>
    <row r="31" spans="1:25" x14ac:dyDescent="0.3">
      <c r="A31" s="14"/>
      <c r="B31" s="11"/>
      <c r="C31" s="5"/>
      <c r="D31" s="1"/>
      <c r="E31" s="5"/>
      <c r="F31" s="5"/>
      <c r="G31" s="17"/>
      <c r="H31" s="17"/>
      <c r="I31" s="17"/>
      <c r="J31" s="17"/>
      <c r="K31" s="9"/>
      <c r="L31" s="9"/>
      <c r="M31" s="9"/>
      <c r="N31" s="9"/>
      <c r="O31" s="20"/>
      <c r="P31" s="20"/>
      <c r="Q31" s="20"/>
      <c r="R31" s="20"/>
      <c r="S31" s="10"/>
      <c r="T31" s="10"/>
      <c r="U31" s="10"/>
      <c r="V31" s="10"/>
      <c r="W31" s="1">
        <f t="shared" si="5"/>
        <v>0</v>
      </c>
      <c r="X31" s="1"/>
      <c r="Y31" s="1">
        <f t="shared" si="6"/>
        <v>0</v>
      </c>
    </row>
    <row r="32" spans="1:25" x14ac:dyDescent="0.3">
      <c r="A32" s="14"/>
      <c r="B32" s="11"/>
      <c r="C32" s="5"/>
      <c r="D32" s="1"/>
      <c r="E32" s="5"/>
      <c r="F32" s="5"/>
      <c r="G32" s="17"/>
      <c r="H32" s="17"/>
      <c r="I32" s="17"/>
      <c r="J32" s="17"/>
      <c r="K32" s="9"/>
      <c r="L32" s="9"/>
      <c r="M32" s="9"/>
      <c r="N32" s="9"/>
      <c r="O32" s="20"/>
      <c r="P32" s="20"/>
      <c r="Q32" s="20"/>
      <c r="R32" s="20"/>
      <c r="S32" s="10"/>
      <c r="T32" s="10"/>
      <c r="U32" s="10"/>
      <c r="V32" s="10"/>
      <c r="W32" s="1">
        <f t="shared" si="5"/>
        <v>0</v>
      </c>
      <c r="X32" s="1"/>
      <c r="Y32" s="1">
        <f t="shared" si="6"/>
        <v>0</v>
      </c>
    </row>
    <row r="33" spans="1:25" x14ac:dyDescent="0.3">
      <c r="A33" s="14"/>
      <c r="B33" s="11"/>
      <c r="C33" s="5"/>
      <c r="D33" s="1"/>
      <c r="E33" s="1"/>
      <c r="F33" s="5"/>
      <c r="G33" s="17"/>
      <c r="H33" s="17"/>
      <c r="I33" s="17"/>
      <c r="J33" s="17"/>
      <c r="K33" s="9"/>
      <c r="L33" s="9"/>
      <c r="M33" s="9"/>
      <c r="N33" s="9"/>
      <c r="O33" s="20"/>
      <c r="P33" s="20"/>
      <c r="Q33" s="20"/>
      <c r="R33" s="20"/>
      <c r="S33" s="10"/>
      <c r="T33" s="10"/>
      <c r="U33" s="10"/>
      <c r="V33" s="10"/>
      <c r="W33" s="1">
        <f t="shared" si="5"/>
        <v>0</v>
      </c>
      <c r="X33" s="1"/>
      <c r="Y33" s="1">
        <f t="shared" si="6"/>
        <v>0</v>
      </c>
    </row>
    <row r="34" spans="1:25" x14ac:dyDescent="0.3">
      <c r="A34" s="14"/>
      <c r="B34" s="11"/>
      <c r="C34" s="5"/>
      <c r="D34" s="1"/>
      <c r="E34" s="5"/>
      <c r="F34" s="5"/>
      <c r="G34" s="17"/>
      <c r="H34" s="17"/>
      <c r="I34" s="17"/>
      <c r="J34" s="17"/>
      <c r="K34" s="9"/>
      <c r="L34" s="9"/>
      <c r="M34" s="9"/>
      <c r="N34" s="9"/>
      <c r="O34" s="20"/>
      <c r="P34" s="20"/>
      <c r="Q34" s="20"/>
      <c r="R34" s="20"/>
      <c r="S34" s="10"/>
      <c r="T34" s="10"/>
      <c r="U34" s="10"/>
      <c r="V34" s="10"/>
      <c r="W34" s="1">
        <f t="shared" si="5"/>
        <v>0</v>
      </c>
      <c r="X34" s="1"/>
      <c r="Y34" s="1">
        <f t="shared" si="6"/>
        <v>0</v>
      </c>
    </row>
    <row r="35" spans="1:25" x14ac:dyDescent="0.3">
      <c r="A35" s="14"/>
      <c r="B35" s="11"/>
      <c r="C35" s="5"/>
      <c r="D35" s="1"/>
      <c r="E35" s="5"/>
      <c r="F35" s="5"/>
      <c r="G35" s="17"/>
      <c r="H35" s="17"/>
      <c r="I35" s="17"/>
      <c r="J35" s="17"/>
      <c r="K35" s="9"/>
      <c r="L35" s="9"/>
      <c r="M35" s="9"/>
      <c r="N35" s="9"/>
      <c r="O35" s="20"/>
      <c r="P35" s="20"/>
      <c r="Q35" s="20"/>
      <c r="R35" s="20"/>
      <c r="S35" s="10"/>
      <c r="T35" s="10"/>
      <c r="U35" s="10"/>
      <c r="V35" s="10"/>
      <c r="W35" s="1">
        <f t="shared" si="5"/>
        <v>0</v>
      </c>
      <c r="X35" s="1"/>
      <c r="Y35" s="1">
        <f t="shared" si="6"/>
        <v>0</v>
      </c>
    </row>
    <row r="36" spans="1:25" x14ac:dyDescent="0.3">
      <c r="A36" s="14"/>
      <c r="B36" s="11"/>
      <c r="C36" s="5"/>
      <c r="D36" s="1"/>
      <c r="E36" s="5"/>
      <c r="F36" s="5"/>
      <c r="G36" s="17"/>
      <c r="H36" s="17"/>
      <c r="I36" s="17"/>
      <c r="J36" s="17"/>
      <c r="K36" s="9"/>
      <c r="L36" s="9"/>
      <c r="M36" s="9"/>
      <c r="N36" s="9"/>
      <c r="O36" s="20"/>
      <c r="P36" s="20"/>
      <c r="Q36" s="20"/>
      <c r="R36" s="20"/>
      <c r="S36" s="10"/>
      <c r="T36" s="10"/>
      <c r="U36" s="10"/>
      <c r="V36" s="10"/>
      <c r="W36" s="1">
        <f t="shared" si="5"/>
        <v>0</v>
      </c>
      <c r="X36" s="1"/>
      <c r="Y36" s="1">
        <f t="shared" si="6"/>
        <v>0</v>
      </c>
    </row>
    <row r="37" spans="1:25" x14ac:dyDescent="0.3">
      <c r="A37" s="14"/>
      <c r="B37" s="11"/>
      <c r="C37" s="5"/>
      <c r="D37" s="1"/>
      <c r="E37" s="5"/>
      <c r="F37" s="5"/>
      <c r="G37" s="17"/>
      <c r="H37" s="17"/>
      <c r="I37" s="17"/>
      <c r="J37" s="17"/>
      <c r="K37" s="9"/>
      <c r="L37" s="9"/>
      <c r="M37" s="9"/>
      <c r="N37" s="9"/>
      <c r="O37" s="20"/>
      <c r="P37" s="20"/>
      <c r="Q37" s="20"/>
      <c r="R37" s="20"/>
      <c r="S37" s="10"/>
      <c r="T37" s="10"/>
      <c r="U37" s="10"/>
      <c r="V37" s="10"/>
      <c r="W37" s="1">
        <f t="shared" si="5"/>
        <v>0</v>
      </c>
      <c r="X37" s="1"/>
      <c r="Y37" s="1">
        <f t="shared" si="6"/>
        <v>0</v>
      </c>
    </row>
    <row r="38" spans="1:25" x14ac:dyDescent="0.3">
      <c r="A38" s="172" t="s">
        <v>12</v>
      </c>
      <c r="B38" s="173"/>
      <c r="C38" s="1"/>
      <c r="D38" s="1"/>
      <c r="E38" s="1"/>
      <c r="F38" s="1"/>
      <c r="G38" s="40">
        <f>G30+G31+G32+G33+G34+G35+G36+G37</f>
        <v>0</v>
      </c>
      <c r="H38" s="40">
        <f t="shared" ref="H38:Y38" si="7">H30+H31+H32+H33+H34+H35+H36+H37</f>
        <v>0</v>
      </c>
      <c r="I38" s="40">
        <f t="shared" si="7"/>
        <v>0</v>
      </c>
      <c r="J38" s="40">
        <f t="shared" si="7"/>
        <v>0</v>
      </c>
      <c r="K38" s="40">
        <f t="shared" si="7"/>
        <v>0</v>
      </c>
      <c r="L38" s="40">
        <f t="shared" si="7"/>
        <v>0</v>
      </c>
      <c r="M38" s="40">
        <f t="shared" si="7"/>
        <v>0</v>
      </c>
      <c r="N38" s="40">
        <f t="shared" si="7"/>
        <v>0</v>
      </c>
      <c r="O38" s="40">
        <f t="shared" si="7"/>
        <v>0</v>
      </c>
      <c r="P38" s="40">
        <f t="shared" si="7"/>
        <v>0</v>
      </c>
      <c r="Q38" s="40">
        <f t="shared" si="7"/>
        <v>0</v>
      </c>
      <c r="R38" s="40">
        <f t="shared" si="7"/>
        <v>0</v>
      </c>
      <c r="S38" s="40">
        <f t="shared" si="7"/>
        <v>0</v>
      </c>
      <c r="T38" s="40">
        <f t="shared" si="7"/>
        <v>0</v>
      </c>
      <c r="U38" s="40">
        <f t="shared" si="7"/>
        <v>0</v>
      </c>
      <c r="V38" s="40">
        <f t="shared" si="7"/>
        <v>0</v>
      </c>
      <c r="W38" s="40">
        <f t="shared" si="7"/>
        <v>0</v>
      </c>
      <c r="X38" s="40"/>
      <c r="Y38" s="40">
        <f t="shared" si="7"/>
        <v>0</v>
      </c>
    </row>
    <row r="39" spans="1:25" x14ac:dyDescent="0.3">
      <c r="A39" s="174" t="s">
        <v>28</v>
      </c>
      <c r="B39" s="175"/>
      <c r="C39" s="175"/>
      <c r="D39" s="175"/>
      <c r="E39" s="175"/>
      <c r="F39" s="175"/>
      <c r="G39" s="175"/>
      <c r="H39" s="175"/>
      <c r="I39" s="175"/>
      <c r="J39" s="175"/>
      <c r="K39" s="175"/>
      <c r="L39" s="175"/>
      <c r="M39" s="175"/>
      <c r="N39" s="175"/>
      <c r="O39" s="175"/>
      <c r="P39" s="175"/>
      <c r="Q39" s="175"/>
      <c r="R39" s="175"/>
      <c r="S39" s="175"/>
      <c r="T39" s="175"/>
      <c r="U39" s="175"/>
      <c r="V39" s="175"/>
      <c r="W39" s="175"/>
      <c r="X39" s="175"/>
      <c r="Y39" s="175"/>
    </row>
    <row r="40" spans="1:25" x14ac:dyDescent="0.3">
      <c r="A40" s="14"/>
      <c r="B40" s="13"/>
      <c r="C40" s="5"/>
      <c r="D40" s="1"/>
      <c r="E40" s="5"/>
      <c r="F40" s="5"/>
      <c r="G40" s="17"/>
      <c r="H40" s="17"/>
      <c r="I40" s="17"/>
      <c r="J40" s="17"/>
      <c r="K40" s="9"/>
      <c r="L40" s="9"/>
      <c r="M40" s="9"/>
      <c r="N40" s="9"/>
      <c r="O40" s="20"/>
      <c r="P40" s="20"/>
      <c r="Q40" s="20"/>
      <c r="R40" s="20"/>
      <c r="S40" s="10"/>
      <c r="T40" s="10"/>
      <c r="U40" s="10"/>
      <c r="V40" s="10"/>
      <c r="W40" s="1">
        <f t="shared" ref="W40:W46" si="8">G40+H40+I40+K40+L40+M40+O40+P40+Q40+S40+T40+U40</f>
        <v>0</v>
      </c>
      <c r="X40" s="1"/>
      <c r="Y40" s="1">
        <f t="shared" ref="Y40:Y46" si="9">J40+N40+R40+V40</f>
        <v>0</v>
      </c>
    </row>
    <row r="41" spans="1:25" x14ac:dyDescent="0.3">
      <c r="A41" s="14"/>
      <c r="B41" s="13"/>
      <c r="C41" s="5"/>
      <c r="D41" s="1"/>
      <c r="E41" s="5"/>
      <c r="F41" s="5"/>
      <c r="G41" s="17"/>
      <c r="H41" s="17"/>
      <c r="I41" s="17"/>
      <c r="J41" s="17"/>
      <c r="K41" s="9"/>
      <c r="L41" s="9"/>
      <c r="M41" s="9"/>
      <c r="N41" s="9"/>
      <c r="O41" s="20"/>
      <c r="P41" s="20"/>
      <c r="Q41" s="20"/>
      <c r="R41" s="20"/>
      <c r="S41" s="10"/>
      <c r="T41" s="10"/>
      <c r="U41" s="10"/>
      <c r="V41" s="10"/>
      <c r="W41" s="1">
        <f t="shared" si="8"/>
        <v>0</v>
      </c>
      <c r="X41" s="1"/>
      <c r="Y41" s="1">
        <f t="shared" si="9"/>
        <v>0</v>
      </c>
    </row>
    <row r="42" spans="1:25" x14ac:dyDescent="0.3">
      <c r="A42" s="14"/>
      <c r="B42" s="13"/>
      <c r="C42" s="5"/>
      <c r="D42" s="1"/>
      <c r="E42" s="5"/>
      <c r="F42" s="5"/>
      <c r="G42" s="17"/>
      <c r="H42" s="17"/>
      <c r="I42" s="17"/>
      <c r="J42" s="17"/>
      <c r="K42" s="9"/>
      <c r="L42" s="9"/>
      <c r="M42" s="9"/>
      <c r="N42" s="9"/>
      <c r="O42" s="20"/>
      <c r="P42" s="20"/>
      <c r="Q42" s="20"/>
      <c r="R42" s="20"/>
      <c r="S42" s="10"/>
      <c r="T42" s="10"/>
      <c r="U42" s="10"/>
      <c r="V42" s="10"/>
      <c r="W42" s="1">
        <f t="shared" si="8"/>
        <v>0</v>
      </c>
      <c r="X42" s="1"/>
      <c r="Y42" s="1">
        <f t="shared" si="9"/>
        <v>0</v>
      </c>
    </row>
    <row r="43" spans="1:25" x14ac:dyDescent="0.3">
      <c r="A43" s="14"/>
      <c r="B43" s="13"/>
      <c r="C43" s="5"/>
      <c r="D43" s="1"/>
      <c r="E43" s="5"/>
      <c r="F43" s="5"/>
      <c r="G43" s="17"/>
      <c r="H43" s="17"/>
      <c r="I43" s="17"/>
      <c r="J43" s="17"/>
      <c r="K43" s="9"/>
      <c r="L43" s="9"/>
      <c r="M43" s="9"/>
      <c r="N43" s="9"/>
      <c r="O43" s="20"/>
      <c r="P43" s="20"/>
      <c r="Q43" s="20"/>
      <c r="R43" s="20"/>
      <c r="S43" s="10"/>
      <c r="T43" s="10"/>
      <c r="U43" s="10"/>
      <c r="V43" s="10"/>
      <c r="W43" s="1">
        <f t="shared" si="8"/>
        <v>0</v>
      </c>
      <c r="X43" s="1"/>
      <c r="Y43" s="1">
        <f t="shared" si="9"/>
        <v>0</v>
      </c>
    </row>
    <row r="44" spans="1:25" x14ac:dyDescent="0.3">
      <c r="A44" s="14"/>
      <c r="B44" s="13"/>
      <c r="C44" s="5"/>
      <c r="D44" s="1"/>
      <c r="E44" s="5"/>
      <c r="F44" s="5"/>
      <c r="G44" s="17"/>
      <c r="H44" s="17"/>
      <c r="I44" s="17"/>
      <c r="J44" s="17"/>
      <c r="K44" s="9"/>
      <c r="L44" s="9"/>
      <c r="M44" s="9"/>
      <c r="N44" s="9"/>
      <c r="O44" s="20"/>
      <c r="P44" s="20"/>
      <c r="Q44" s="20"/>
      <c r="R44" s="20"/>
      <c r="S44" s="10"/>
      <c r="T44" s="10"/>
      <c r="U44" s="10"/>
      <c r="V44" s="10"/>
      <c r="W44" s="1">
        <f t="shared" si="8"/>
        <v>0</v>
      </c>
      <c r="X44" s="1"/>
      <c r="Y44" s="1">
        <f t="shared" si="9"/>
        <v>0</v>
      </c>
    </row>
    <row r="45" spans="1:25" x14ac:dyDescent="0.3">
      <c r="A45" s="14"/>
      <c r="B45" s="13"/>
      <c r="C45" s="5"/>
      <c r="D45" s="1"/>
      <c r="E45" s="5"/>
      <c r="F45" s="5"/>
      <c r="G45" s="17"/>
      <c r="H45" s="17"/>
      <c r="I45" s="17"/>
      <c r="J45" s="17"/>
      <c r="K45" s="9"/>
      <c r="L45" s="9"/>
      <c r="M45" s="9"/>
      <c r="N45" s="9"/>
      <c r="O45" s="20"/>
      <c r="P45" s="20"/>
      <c r="Q45" s="20"/>
      <c r="R45" s="20"/>
      <c r="S45" s="10"/>
      <c r="T45" s="10"/>
      <c r="U45" s="10"/>
      <c r="V45" s="10"/>
      <c r="W45" s="1">
        <f t="shared" si="8"/>
        <v>0</v>
      </c>
      <c r="X45" s="1"/>
      <c r="Y45" s="1">
        <f t="shared" si="9"/>
        <v>0</v>
      </c>
    </row>
    <row r="46" spans="1:25" x14ac:dyDescent="0.3">
      <c r="A46" s="172"/>
      <c r="B46" s="173"/>
      <c r="C46" s="1"/>
      <c r="D46" s="1"/>
      <c r="E46" s="1"/>
      <c r="F46" s="1"/>
      <c r="G46" s="18"/>
      <c r="H46" s="18"/>
      <c r="I46" s="18"/>
      <c r="J46" s="18"/>
      <c r="K46" s="27"/>
      <c r="L46" s="27"/>
      <c r="M46" s="27"/>
      <c r="N46" s="27"/>
      <c r="O46" s="21"/>
      <c r="P46" s="21"/>
      <c r="Q46" s="21"/>
      <c r="R46" s="21"/>
      <c r="S46" s="28"/>
      <c r="T46" s="28"/>
      <c r="U46" s="28"/>
      <c r="V46" s="28"/>
      <c r="W46" s="1">
        <f t="shared" si="8"/>
        <v>0</v>
      </c>
      <c r="X46" s="1"/>
      <c r="Y46" s="1">
        <f t="shared" si="9"/>
        <v>0</v>
      </c>
    </row>
    <row r="47" spans="1:25" x14ac:dyDescent="0.3">
      <c r="A47" s="172" t="s">
        <v>13</v>
      </c>
      <c r="B47" s="173"/>
      <c r="C47" s="1"/>
      <c r="D47" s="1"/>
      <c r="E47" s="1"/>
      <c r="F47" s="1"/>
      <c r="G47" s="40">
        <f>G40+G41+G42+G43+G44+G45+G46</f>
        <v>0</v>
      </c>
      <c r="H47" s="40">
        <f t="shared" ref="H47:Y47" si="10">H40+H41+H42+H43+H44+H45+H46</f>
        <v>0</v>
      </c>
      <c r="I47" s="40">
        <f t="shared" si="10"/>
        <v>0</v>
      </c>
      <c r="J47" s="40">
        <f t="shared" si="10"/>
        <v>0</v>
      </c>
      <c r="K47" s="40">
        <f t="shared" si="10"/>
        <v>0</v>
      </c>
      <c r="L47" s="40">
        <f t="shared" si="10"/>
        <v>0</v>
      </c>
      <c r="M47" s="40">
        <f t="shared" si="10"/>
        <v>0</v>
      </c>
      <c r="N47" s="40">
        <f t="shared" si="10"/>
        <v>0</v>
      </c>
      <c r="O47" s="40">
        <f t="shared" si="10"/>
        <v>0</v>
      </c>
      <c r="P47" s="40">
        <f t="shared" si="10"/>
        <v>0</v>
      </c>
      <c r="Q47" s="40">
        <f t="shared" si="10"/>
        <v>0</v>
      </c>
      <c r="R47" s="40">
        <f t="shared" si="10"/>
        <v>0</v>
      </c>
      <c r="S47" s="40">
        <f t="shared" si="10"/>
        <v>0</v>
      </c>
      <c r="T47" s="40">
        <f t="shared" si="10"/>
        <v>0</v>
      </c>
      <c r="U47" s="40">
        <f t="shared" si="10"/>
        <v>0</v>
      </c>
      <c r="V47" s="40">
        <f t="shared" si="10"/>
        <v>0</v>
      </c>
      <c r="W47" s="40">
        <f t="shared" si="10"/>
        <v>0</v>
      </c>
      <c r="X47" s="40"/>
      <c r="Y47" s="40">
        <f t="shared" si="10"/>
        <v>0</v>
      </c>
    </row>
    <row r="48" spans="1:25" x14ac:dyDescent="0.3">
      <c r="A48" s="200" t="s">
        <v>36</v>
      </c>
      <c r="B48" s="201"/>
      <c r="C48" s="1"/>
      <c r="D48" s="1"/>
      <c r="E48" s="1"/>
      <c r="F48" s="1"/>
      <c r="G48" s="22">
        <f t="shared" ref="G48:W48" si="11">G13+G23+G28+G38+G47</f>
        <v>0</v>
      </c>
      <c r="H48" s="22">
        <f t="shared" si="11"/>
        <v>0</v>
      </c>
      <c r="I48" s="22">
        <f t="shared" si="11"/>
        <v>0</v>
      </c>
      <c r="J48" s="22">
        <f t="shared" si="11"/>
        <v>0</v>
      </c>
      <c r="K48" s="21">
        <f t="shared" si="11"/>
        <v>0</v>
      </c>
      <c r="L48" s="21">
        <f t="shared" si="11"/>
        <v>0</v>
      </c>
      <c r="M48" s="21">
        <f t="shared" si="11"/>
        <v>0</v>
      </c>
      <c r="N48" s="21">
        <f t="shared" si="11"/>
        <v>0</v>
      </c>
      <c r="O48" s="22">
        <f t="shared" si="11"/>
        <v>0</v>
      </c>
      <c r="P48" s="22">
        <f t="shared" si="11"/>
        <v>0</v>
      </c>
      <c r="Q48" s="22">
        <f t="shared" si="11"/>
        <v>0</v>
      </c>
      <c r="R48" s="22">
        <f t="shared" si="11"/>
        <v>0</v>
      </c>
      <c r="S48" s="21">
        <f t="shared" si="11"/>
        <v>0</v>
      </c>
      <c r="T48" s="21">
        <f t="shared" si="11"/>
        <v>0</v>
      </c>
      <c r="U48" s="21">
        <f t="shared" si="11"/>
        <v>0</v>
      </c>
      <c r="V48" s="21">
        <f t="shared" si="11"/>
        <v>0</v>
      </c>
      <c r="W48" s="22">
        <f t="shared" si="11"/>
        <v>0</v>
      </c>
      <c r="X48" s="22"/>
      <c r="Y48" s="22">
        <f>Y13+Y23+Y28+Y38+Y47</f>
        <v>0</v>
      </c>
    </row>
    <row r="49" spans="1:25" x14ac:dyDescent="0.3">
      <c r="A49" s="200"/>
      <c r="B49" s="20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x14ac:dyDescent="0.3">
      <c r="A50" s="200"/>
      <c r="B50" s="20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x14ac:dyDescent="0.3">
      <c r="A51" s="200"/>
      <c r="B51" s="20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x14ac:dyDescent="0.3">
      <c r="A52" s="200"/>
      <c r="B52" s="20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x14ac:dyDescent="0.3">
      <c r="A53" s="200"/>
      <c r="B53" s="20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</sheetData>
  <mergeCells count="37">
    <mergeCell ref="A22:B22"/>
    <mergeCell ref="A23:B23"/>
    <mergeCell ref="A24:Y24"/>
    <mergeCell ref="A28:B28"/>
    <mergeCell ref="A47:B47"/>
    <mergeCell ref="A53:B53"/>
    <mergeCell ref="A29:Y29"/>
    <mergeCell ref="A38:B38"/>
    <mergeCell ref="A39:Y39"/>
    <mergeCell ref="A46:B46"/>
    <mergeCell ref="A48:B48"/>
    <mergeCell ref="A49:B49"/>
    <mergeCell ref="A50:B50"/>
    <mergeCell ref="A51:B51"/>
    <mergeCell ref="A52:B52"/>
    <mergeCell ref="A13:B13"/>
    <mergeCell ref="A14:Y14"/>
    <mergeCell ref="A9:Y9"/>
    <mergeCell ref="W6:W8"/>
    <mergeCell ref="Y6:Y8"/>
    <mergeCell ref="G7:J7"/>
    <mergeCell ref="K7:N7"/>
    <mergeCell ref="O7:R7"/>
    <mergeCell ref="S7:V7"/>
    <mergeCell ref="A6:A8"/>
    <mergeCell ref="O6:V6"/>
    <mergeCell ref="X6:X8"/>
    <mergeCell ref="B6:B8"/>
    <mergeCell ref="C6:C8"/>
    <mergeCell ref="D6:F7"/>
    <mergeCell ref="G6:N6"/>
    <mergeCell ref="A1:Y1"/>
    <mergeCell ref="B2:Y2"/>
    <mergeCell ref="B3:U3"/>
    <mergeCell ref="W3:Y3"/>
    <mergeCell ref="A5:F5"/>
    <mergeCell ref="G5:Y5"/>
  </mergeCells>
  <phoneticPr fontId="13" type="noConversion"/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Plan studiów I stopnia</vt:lpstr>
      <vt:lpstr>Plan studiów II stopnia</vt:lpstr>
      <vt:lpstr>'Plan studiów I stopnia'!Obszar_wydruku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</dc:creator>
  <cp:lastModifiedBy>Agnieszka Rosińska-Mamej</cp:lastModifiedBy>
  <cp:lastPrinted>2021-11-02T14:43:31Z</cp:lastPrinted>
  <dcterms:created xsi:type="dcterms:W3CDTF">2010-12-06T08:38:47Z</dcterms:created>
  <dcterms:modified xsi:type="dcterms:W3CDTF">2024-10-08T19:12:57Z</dcterms:modified>
</cp:coreProperties>
</file>