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eutschMaty2020\HarmonogramyStudiówIFO\"/>
    </mc:Choice>
  </mc:AlternateContent>
  <bookViews>
    <workbookView xWindow="-15" yWindow="-15" windowWidth="14265" windowHeight="7815" tabRatio="645"/>
  </bookViews>
  <sheets>
    <sheet name="I stopień stacjonarne" sheetId="1" r:id="rId1"/>
    <sheet name="II stopień " sheetId="4" r:id="rId2"/>
  </sheets>
  <definedNames>
    <definedName name="_xlnm.Print_Area" localSheetId="0">'I stopień stacjonarne'!$A$1:$AG$80</definedName>
    <definedName name="_xlnm.Print_Area" localSheetId="1">'II stopień '!$A$1:$Y$70</definedName>
  </definedNames>
  <calcPr calcId="162913" iterateDelta="1E-4"/>
</workbook>
</file>

<file path=xl/calcChain.xml><?xml version="1.0" encoding="utf-8"?>
<calcChain xmlns="http://schemas.openxmlformats.org/spreadsheetml/2006/main">
  <c r="X45" i="4" l="1"/>
  <c r="V45" i="4"/>
  <c r="T45" i="4"/>
  <c r="R45" i="4"/>
  <c r="P45" i="4"/>
  <c r="N45" i="4"/>
  <c r="L45" i="4"/>
  <c r="J45" i="4"/>
  <c r="H45" i="4"/>
  <c r="W44" i="4"/>
  <c r="Y43" i="4"/>
  <c r="W43" i="4"/>
  <c r="Y42" i="4"/>
  <c r="W42" i="4"/>
  <c r="Y41" i="4"/>
  <c r="Y45" i="4" s="1"/>
  <c r="W41" i="4"/>
  <c r="W45" i="4"/>
  <c r="X61" i="4"/>
  <c r="V61" i="4"/>
  <c r="V63" i="4" s="1"/>
  <c r="Y60" i="4"/>
  <c r="Y61" i="4"/>
  <c r="X57" i="4"/>
  <c r="V57" i="4"/>
  <c r="T57" i="4"/>
  <c r="R57" i="4"/>
  <c r="P57" i="4"/>
  <c r="N57" i="4"/>
  <c r="L57" i="4"/>
  <c r="Y56" i="4"/>
  <c r="W56" i="4"/>
  <c r="Y55" i="4"/>
  <c r="W55" i="4"/>
  <c r="Y54" i="4"/>
  <c r="W54" i="4"/>
  <c r="W57" i="4" s="1"/>
  <c r="Y53" i="4"/>
  <c r="Y57" i="4" s="1"/>
  <c r="W53" i="4"/>
  <c r="X51" i="4"/>
  <c r="V51" i="4"/>
  <c r="T51" i="4"/>
  <c r="R51" i="4"/>
  <c r="P51" i="4"/>
  <c r="N51" i="4"/>
  <c r="L51" i="4"/>
  <c r="Y50" i="4"/>
  <c r="W50" i="4"/>
  <c r="Y49" i="4"/>
  <c r="W49" i="4"/>
  <c r="Y48" i="4"/>
  <c r="Y51" i="4" s="1"/>
  <c r="W48" i="4"/>
  <c r="Y47" i="4"/>
  <c r="W47" i="4"/>
  <c r="W51" i="4" s="1"/>
  <c r="X39" i="4"/>
  <c r="V39" i="4"/>
  <c r="T39" i="4"/>
  <c r="R39" i="4"/>
  <c r="P39" i="4"/>
  <c r="N39" i="4"/>
  <c r="L39" i="4"/>
  <c r="H39" i="4"/>
  <c r="H58" i="4"/>
  <c r="Y38" i="4"/>
  <c r="W38" i="4"/>
  <c r="Y37" i="4"/>
  <c r="W37" i="4"/>
  <c r="Y36" i="4"/>
  <c r="Y39" i="4" s="1"/>
  <c r="W36" i="4"/>
  <c r="Y35" i="4"/>
  <c r="W35" i="4"/>
  <c r="W39" i="4" s="1"/>
  <c r="X33" i="4"/>
  <c r="X58" i="4" s="1"/>
  <c r="X62" i="4" s="1"/>
  <c r="X63" i="4" s="1"/>
  <c r="V33" i="4"/>
  <c r="V58" i="4"/>
  <c r="T33" i="4"/>
  <c r="T58" i="4" s="1"/>
  <c r="T62" i="4" s="1"/>
  <c r="S33" i="4"/>
  <c r="S58" i="4" s="1"/>
  <c r="S62" i="4" s="1"/>
  <c r="R33" i="4"/>
  <c r="R58" i="4" s="1"/>
  <c r="R63" i="4" s="1"/>
  <c r="P33" i="4"/>
  <c r="P58" i="4" s="1"/>
  <c r="P62" i="4" s="1"/>
  <c r="O33" i="4"/>
  <c r="O58" i="4"/>
  <c r="O62" i="4" s="1"/>
  <c r="N33" i="4"/>
  <c r="N58" i="4" s="1"/>
  <c r="N63" i="4" s="1"/>
  <c r="L33" i="4"/>
  <c r="L58" i="4"/>
  <c r="K33" i="4"/>
  <c r="K58" i="4" s="1"/>
  <c r="K62" i="4" s="1"/>
  <c r="J33" i="4"/>
  <c r="J58" i="4"/>
  <c r="J63" i="4" s="1"/>
  <c r="H33" i="4"/>
  <c r="Y32" i="4"/>
  <c r="W32" i="4"/>
  <c r="Y31" i="4"/>
  <c r="W31" i="4"/>
  <c r="Y30" i="4"/>
  <c r="W30" i="4"/>
  <c r="Y29" i="4"/>
  <c r="W29" i="4"/>
  <c r="Y28" i="4"/>
  <c r="Y33" i="4" s="1"/>
  <c r="Y58" i="4" s="1"/>
  <c r="W28" i="4"/>
  <c r="W33" i="4" s="1"/>
  <c r="X25" i="4"/>
  <c r="V25" i="4"/>
  <c r="T25" i="4"/>
  <c r="R25" i="4"/>
  <c r="P25" i="4"/>
  <c r="O25" i="4"/>
  <c r="N25" i="4"/>
  <c r="L25" i="4"/>
  <c r="K25" i="4"/>
  <c r="J25" i="4"/>
  <c r="H25" i="4"/>
  <c r="H62" i="4"/>
  <c r="G25" i="4"/>
  <c r="Y24" i="4"/>
  <c r="W24" i="4"/>
  <c r="Y23" i="4"/>
  <c r="W23" i="4"/>
  <c r="Y22" i="4"/>
  <c r="W22" i="4"/>
  <c r="Y21" i="4"/>
  <c r="W21" i="4"/>
  <c r="Y20" i="4"/>
  <c r="W20" i="4"/>
  <c r="Y19" i="4"/>
  <c r="W19" i="4"/>
  <c r="Y18" i="4"/>
  <c r="W18" i="4"/>
  <c r="Y17" i="4"/>
  <c r="Y25" i="4" s="1"/>
  <c r="W17" i="4"/>
  <c r="W25" i="4"/>
  <c r="X15" i="4"/>
  <c r="O15" i="4"/>
  <c r="N15" i="4"/>
  <c r="L15" i="4"/>
  <c r="L62" i="4"/>
  <c r="J15" i="4"/>
  <c r="H15" i="4"/>
  <c r="G15" i="4"/>
  <c r="G62" i="4"/>
  <c r="Y14" i="4"/>
  <c r="W14" i="4"/>
  <c r="Y12" i="4"/>
  <c r="W12" i="4"/>
  <c r="W15" i="4" s="1"/>
  <c r="Y11" i="4"/>
  <c r="W11" i="4"/>
  <c r="Y10" i="4"/>
  <c r="W10" i="4"/>
  <c r="AE54" i="1"/>
  <c r="Y63" i="1"/>
  <c r="Y64" i="1" s="1"/>
  <c r="Y69" i="1" s="1"/>
  <c r="AE60" i="1"/>
  <c r="AE63" i="1" s="1"/>
  <c r="U63" i="1"/>
  <c r="U64" i="1" s="1"/>
  <c r="U69" i="1" s="1"/>
  <c r="AE61" i="1"/>
  <c r="AE62" i="1"/>
  <c r="R31" i="1"/>
  <c r="P31" i="1"/>
  <c r="P64" i="1" s="1"/>
  <c r="AG28" i="1"/>
  <c r="AE28" i="1"/>
  <c r="AE31" i="1" s="1"/>
  <c r="AE64" i="1" s="1"/>
  <c r="AG24" i="1"/>
  <c r="K25" i="1"/>
  <c r="AE24" i="1"/>
  <c r="N25" i="1"/>
  <c r="L25" i="1"/>
  <c r="AE10" i="1"/>
  <c r="AG10" i="1"/>
  <c r="AE11" i="1"/>
  <c r="AG11" i="1"/>
  <c r="AE12" i="1"/>
  <c r="AE17" i="1" s="1"/>
  <c r="AG12" i="1"/>
  <c r="AE13" i="1"/>
  <c r="AE14" i="1"/>
  <c r="AG14" i="1"/>
  <c r="AE15" i="1"/>
  <c r="AG15" i="1"/>
  <c r="AE16" i="1"/>
  <c r="AG16" i="1"/>
  <c r="AG17" i="1"/>
  <c r="G17" i="1"/>
  <c r="H17" i="1"/>
  <c r="J17" i="1"/>
  <c r="K17" i="1"/>
  <c r="K69" i="1" s="1"/>
  <c r="L17" i="1"/>
  <c r="N17" i="1"/>
  <c r="N70" i="1"/>
  <c r="P17" i="1"/>
  <c r="R17" i="1"/>
  <c r="T17" i="1"/>
  <c r="V17" i="1"/>
  <c r="X17" i="1"/>
  <c r="Z17" i="1"/>
  <c r="AF17" i="1"/>
  <c r="AE19" i="1"/>
  <c r="AG19" i="1"/>
  <c r="AE20" i="1"/>
  <c r="AG20" i="1"/>
  <c r="AE21" i="1"/>
  <c r="AG21" i="1"/>
  <c r="AE22" i="1"/>
  <c r="AE25" i="1" s="1"/>
  <c r="AG22" i="1"/>
  <c r="AE23" i="1"/>
  <c r="AG23" i="1"/>
  <c r="G25" i="1"/>
  <c r="G69" i="1" s="1"/>
  <c r="H25" i="1"/>
  <c r="H69" i="1"/>
  <c r="J25" i="1"/>
  <c r="J70" i="1" s="1"/>
  <c r="O25" i="1"/>
  <c r="P25" i="1"/>
  <c r="R25" i="1"/>
  <c r="T25" i="1"/>
  <c r="V25" i="1"/>
  <c r="X25" i="1"/>
  <c r="Z25" i="1"/>
  <c r="Z70" i="1" s="1"/>
  <c r="AB25" i="1"/>
  <c r="AD25" i="1"/>
  <c r="AF25" i="1"/>
  <c r="AE29" i="1"/>
  <c r="AG29" i="1"/>
  <c r="AE30" i="1"/>
  <c r="AG30" i="1"/>
  <c r="O31" i="1"/>
  <c r="S31" i="1"/>
  <c r="S64" i="1"/>
  <c r="S69" i="1"/>
  <c r="T31" i="1"/>
  <c r="T64" i="1" s="1"/>
  <c r="T69" i="1" s="1"/>
  <c r="V31" i="1"/>
  <c r="W31" i="1"/>
  <c r="W64" i="1"/>
  <c r="W69" i="1"/>
  <c r="X31" i="1"/>
  <c r="Z31" i="1"/>
  <c r="AA31" i="1"/>
  <c r="AA64" i="1"/>
  <c r="AA69" i="1" s="1"/>
  <c r="AB31" i="1"/>
  <c r="AD31" i="1"/>
  <c r="AF31" i="1"/>
  <c r="AE33" i="1"/>
  <c r="AE36" i="1" s="1"/>
  <c r="AG33" i="1"/>
  <c r="AG36" i="1" s="1"/>
  <c r="AE34" i="1"/>
  <c r="AG34" i="1"/>
  <c r="AE35" i="1"/>
  <c r="AG35" i="1"/>
  <c r="P36" i="1"/>
  <c r="R36" i="1"/>
  <c r="T36" i="1"/>
  <c r="V36" i="1"/>
  <c r="X36" i="1"/>
  <c r="X64" i="1" s="1"/>
  <c r="X69" i="1" s="1"/>
  <c r="Z36" i="1"/>
  <c r="Z64" i="1"/>
  <c r="AB36" i="1"/>
  <c r="AD36" i="1"/>
  <c r="AF36" i="1"/>
  <c r="AF64" i="1" s="1"/>
  <c r="AF69" i="1" s="1"/>
  <c r="AF70" i="1" s="1"/>
  <c r="AE38" i="1"/>
  <c r="AG38" i="1"/>
  <c r="AE39" i="1"/>
  <c r="AE41" i="1"/>
  <c r="AG39" i="1"/>
  <c r="AE40" i="1"/>
  <c r="AG40" i="1"/>
  <c r="AG41" i="1"/>
  <c r="P41" i="1"/>
  <c r="R41" i="1"/>
  <c r="T41" i="1"/>
  <c r="V41" i="1"/>
  <c r="X41" i="1"/>
  <c r="Z41" i="1"/>
  <c r="AB41" i="1"/>
  <c r="AD41" i="1"/>
  <c r="AF41" i="1"/>
  <c r="AE43" i="1"/>
  <c r="AG43" i="1"/>
  <c r="AG46" i="1" s="1"/>
  <c r="AE44" i="1"/>
  <c r="AE46" i="1" s="1"/>
  <c r="AG44" i="1"/>
  <c r="AE45" i="1"/>
  <c r="AG45" i="1"/>
  <c r="P46" i="1"/>
  <c r="R46" i="1"/>
  <c r="R64" i="1"/>
  <c r="R70" i="1" s="1"/>
  <c r="T46" i="1"/>
  <c r="V46" i="1"/>
  <c r="X46" i="1"/>
  <c r="Z46" i="1"/>
  <c r="AB46" i="1"/>
  <c r="AB64" i="1" s="1"/>
  <c r="AB69" i="1" s="1"/>
  <c r="AD46" i="1"/>
  <c r="AF46" i="1"/>
  <c r="AE48" i="1"/>
  <c r="AE51" i="1"/>
  <c r="AG48" i="1"/>
  <c r="AE49" i="1"/>
  <c r="AG49" i="1"/>
  <c r="AG51" i="1"/>
  <c r="AE50" i="1"/>
  <c r="AG50" i="1"/>
  <c r="P51" i="1"/>
  <c r="R51" i="1"/>
  <c r="T51" i="1"/>
  <c r="V51" i="1"/>
  <c r="X51" i="1"/>
  <c r="Z51" i="1"/>
  <c r="AB51" i="1"/>
  <c r="AD51" i="1"/>
  <c r="AF51" i="1"/>
  <c r="AE53" i="1"/>
  <c r="AE57" i="1" s="1"/>
  <c r="AG53" i="1"/>
  <c r="AG54" i="1"/>
  <c r="AG57" i="1" s="1"/>
  <c r="AE55" i="1"/>
  <c r="AG55" i="1"/>
  <c r="AE56" i="1"/>
  <c r="AG56" i="1"/>
  <c r="P57" i="1"/>
  <c r="R57" i="1"/>
  <c r="T57" i="1"/>
  <c r="V57" i="1"/>
  <c r="X57" i="1"/>
  <c r="Z57" i="1"/>
  <c r="AB57" i="1"/>
  <c r="AD57" i="1"/>
  <c r="AF57" i="1"/>
  <c r="AE59" i="1"/>
  <c r="AG59" i="1"/>
  <c r="AG60" i="1"/>
  <c r="AG61" i="1"/>
  <c r="AG62" i="1"/>
  <c r="AG63" i="1"/>
  <c r="P63" i="1"/>
  <c r="R63" i="1"/>
  <c r="T63" i="1"/>
  <c r="V63" i="1"/>
  <c r="X63" i="1"/>
  <c r="Z63" i="1"/>
  <c r="AB63" i="1"/>
  <c r="AD63" i="1"/>
  <c r="AF63" i="1"/>
  <c r="O64" i="1"/>
  <c r="O69" i="1"/>
  <c r="AG67" i="1"/>
  <c r="AG68" i="1" s="1"/>
  <c r="AD68" i="1"/>
  <c r="AF68" i="1"/>
  <c r="L69" i="1"/>
  <c r="V64" i="1"/>
  <c r="V70" i="1"/>
  <c r="AD64" i="1"/>
  <c r="AD70" i="1" s="1"/>
  <c r="AG25" i="1"/>
  <c r="AG31" i="1"/>
  <c r="AE69" i="1" l="1"/>
  <c r="AE70" i="1" s="1"/>
  <c r="AG64" i="1"/>
  <c r="AG70" i="1" s="1"/>
  <c r="P69" i="1"/>
  <c r="W58" i="4"/>
  <c r="W62" i="4" s="1"/>
  <c r="W63" i="4" s="1"/>
  <c r="Y63" i="4"/>
</calcChain>
</file>

<file path=xl/sharedStrings.xml><?xml version="1.0" encoding="utf-8"?>
<sst xmlns="http://schemas.openxmlformats.org/spreadsheetml/2006/main" count="321" uniqueCount="211">
  <si>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</si>
  <si>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</si>
  <si>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</si>
  <si>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</si>
  <si>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</si>
  <si>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</si>
  <si>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</si>
  <si>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</si>
  <si>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</si>
  <si>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</si>
  <si>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</si>
  <si>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</si>
  <si>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</si>
  <si>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</si>
  <si>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</si>
  <si>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</si>
  <si>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</si>
  <si>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</si>
  <si>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</si>
  <si>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</si>
  <si>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</si>
  <si>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</si>
  <si>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</si>
  <si>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</si>
  <si>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Język obcy</t>
  </si>
  <si>
    <t>PLAN STUDIÓW STACJONARNYCH PIERWSZEGO STOPNIA</t>
  </si>
  <si>
    <t>Przedsiębiorczość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</si>
  <si>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</si>
  <si>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</si>
  <si>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Techniki informacyjno-komunikacyjne</t>
  </si>
  <si>
    <t>Ochrona własności przemysłowej i prawa autorskiego</t>
  </si>
  <si>
    <t>forma zal. po semestrze</t>
  </si>
  <si>
    <t>1. PRZEDMIOTY KSZTAŁCENIA OGÓLNEGO</t>
  </si>
  <si>
    <t>2. PRZEDMIOTY PODSTAWOWE/KIERUNKOWE</t>
  </si>
  <si>
    <t>3. PRZEDMIOTY DO WYBORU</t>
  </si>
  <si>
    <t>4. PRAKTYKI</t>
  </si>
  <si>
    <t>Razem przedmioty 1-4</t>
  </si>
  <si>
    <t>1. Studenta obowiązują zajęcia z wychowania fizycznego w wymiarze 60 godzin. 2. Studenta obowiązuje szkolenie dotyczące BHP w wymiarze 4 godzin na I semestrze. 3. Studenta obowiązuje szkolenie biblioteczne w wymiarze 2 godzin na I semestrze.</t>
  </si>
  <si>
    <t>Wiedza o realiach językowego obszaru (język 1)</t>
  </si>
  <si>
    <t>Wiedza o realiach językowego obszaru (język 2)</t>
  </si>
  <si>
    <t>2,3,4,5</t>
  </si>
  <si>
    <t>1,2,3,4,5,6</t>
  </si>
  <si>
    <t>2,3,4</t>
  </si>
  <si>
    <t>Seminarium dyplomowe</t>
  </si>
  <si>
    <t>Warsztaty tłumaczeniowe ustne</t>
  </si>
  <si>
    <t>4,5,6</t>
  </si>
  <si>
    <t>Praktyka zawodowa</t>
  </si>
  <si>
    <t>RAZEM 3</t>
  </si>
  <si>
    <t>RAZEM ECTS</t>
  </si>
  <si>
    <t>Wiedza o stosowaniu języka</t>
  </si>
  <si>
    <t>Lingwistyka tekstu</t>
  </si>
  <si>
    <t>Teoria dyskursu</t>
  </si>
  <si>
    <t>Podstawy socjo- i psycholingwistyki</t>
  </si>
  <si>
    <t>1,2,3,4</t>
  </si>
  <si>
    <t>Seminarium magisterskie</t>
  </si>
  <si>
    <t>Praktyka tłumaczenia w ustnej komunikacji urzędowej</t>
  </si>
  <si>
    <r>
      <t xml:space="preserve">PLAN STUDIÓW STACJONARNYCH </t>
    </r>
    <r>
      <rPr>
        <b/>
        <sz val="24"/>
        <rFont val="Calibri"/>
        <family val="2"/>
        <charset val="238"/>
      </rPr>
      <t>DRUGIEGO</t>
    </r>
    <r>
      <rPr>
        <b/>
        <sz val="24"/>
        <color indexed="8"/>
        <rFont val="Calibri"/>
        <family val="2"/>
        <charset val="238"/>
      </rPr>
      <t xml:space="preserve"> STOPNIA</t>
    </r>
  </si>
  <si>
    <t>Kierunek: LINGWISTYKA STOSOWANA</t>
  </si>
  <si>
    <t>3,4,5,6</t>
  </si>
  <si>
    <t>3,4,5</t>
  </si>
  <si>
    <t>Wprowadzenie do niemieckiego języka biznesu</t>
  </si>
  <si>
    <t>Analiza i tłumaczenie tekstów specjalistycznych</t>
  </si>
  <si>
    <t>Analiza i tłumaczenie tekstów naukowo-technicznych i prawniczych</t>
  </si>
  <si>
    <t>Analiza i tłumaczenie tekstów w zakresie finansów i bankowości</t>
  </si>
  <si>
    <t>Analiza, sporządzanie i tłumaczenie dokumentacji biznesowej</t>
  </si>
  <si>
    <t>Analiza RUNETu i językowa obsługa stron internetowych</t>
  </si>
  <si>
    <t xml:space="preserve">Warsztaty tłumaczeniowe: analiza i tłumaczenie tekstów z zakresu nauki i techniki </t>
  </si>
  <si>
    <t xml:space="preserve">Warsztaty tłumaczeniowe: analiza i tłumaczenie tekstów prawniczych </t>
  </si>
  <si>
    <t xml:space="preserve">Warsztaty tłumaczeniowe: analiza i tłumaczenie tekstów z zakresu biznesu </t>
  </si>
  <si>
    <t>Analiza i  tłumaczenie dokumentacji biznesowej</t>
  </si>
  <si>
    <t>Językowa obsługa tłumaczeń specjalistycznych z elementami analizy dyskursu ekonomicznego</t>
  </si>
  <si>
    <t>Warsztaty tłumaczeniowe pisemne z elementami analizy tekstu</t>
  </si>
  <si>
    <t>1,2,3,4.6</t>
  </si>
  <si>
    <t>1,2,3,4,6</t>
  </si>
  <si>
    <t>Współczesne teorie przekładu</t>
  </si>
  <si>
    <t>Teoria języka</t>
  </si>
  <si>
    <t>Tłumaczenie uwierzytelnione</t>
  </si>
  <si>
    <t>Wprowadzenie do przekładu specjalistycznego z elementami analizy tekstu</t>
  </si>
  <si>
    <t>Gramatyka opisowa języka 1 z elementami gramatyki kontrastywnej</t>
  </si>
  <si>
    <t>Tłumaczenia poświadczone z analizą tekstu</t>
  </si>
  <si>
    <t>Wprowadzenie do tłumaczeń ustnych i pisemnych z elementami analizy tekstu</t>
  </si>
  <si>
    <t>Analiza i tłumaczenie tekstów uzytkowych</t>
  </si>
  <si>
    <t>Analiza i tłumaczenie tekstów urzędowych</t>
  </si>
  <si>
    <t>Analiza i tłumaczenie tekstów publicystycznych i politycznych</t>
  </si>
  <si>
    <t>Analiza i tłumaczenie korespondencji w biznesie</t>
  </si>
  <si>
    <t>Analiza i tłumaczenie dokumentacji biznesowej</t>
  </si>
  <si>
    <t>Praktyka sporządzania i  tłumaczenia  dokumentacji biznesowej</t>
  </si>
  <si>
    <t>Praktyka tłumaczenia w ustnej komunikacji biznesowej</t>
  </si>
  <si>
    <t>Wykład monograficzny (język 1)</t>
  </si>
  <si>
    <t>Wykład monograficzny (język 2)</t>
  </si>
  <si>
    <t>Warsztaty tłumaczeniowe pisemne z analizą tekstu</t>
  </si>
  <si>
    <t>Praktyczna nauka języka 1**</t>
  </si>
  <si>
    <t>Praktyczna nauka języka 2**</t>
  </si>
  <si>
    <t>Wykład monograficzny (język 1)***</t>
  </si>
  <si>
    <t>Wykład monograficzny (język 2)***</t>
  </si>
  <si>
    <t>****Student ma możliwość wyboru jednego z zaproponowanych bloków przedmiotów w zakresie każdego z kierunkowych języków</t>
  </si>
  <si>
    <t>**Przedmioty są wewnętrznie podzielone na bloki kompetencyjne zgodnie z kartą przedmiotu. Zaliczenie przedmiotu zakłada obligatoryjne zaliczenie przez studenta każdego bloku z osobna.</t>
  </si>
  <si>
    <t>Wybrane zagadnienia językoznawstwa</t>
  </si>
  <si>
    <t>Warsztaty badawcze (język 1)***</t>
  </si>
  <si>
    <t>Warsztaty badawcze (język 2)***</t>
  </si>
  <si>
    <t xml:space="preserve">Językowa obsługa biznesu z analizą tekstów zawodowych </t>
  </si>
  <si>
    <t>Praktyka sporządzania i tłumaczenia dokumentacji urzędowej z elementami analizy dyskursu administracyjnego</t>
  </si>
  <si>
    <t xml:space="preserve">Tłumaczenia prawnicze </t>
  </si>
  <si>
    <t xml:space="preserve">*** Poszczególne wykłady i warsztaty badawcze student wybiera z listy zaproponowanej przez prowadzących. </t>
  </si>
  <si>
    <t>Moduł dyplomowy</t>
  </si>
  <si>
    <t>Praktyczna nauka rosyjskiego języka biznesu**</t>
  </si>
  <si>
    <t>Praktyczna nauka rosyjskiego języka urzędowego**</t>
  </si>
  <si>
    <t>Teoria przekładu</t>
  </si>
  <si>
    <t>Przedmiot do wyboru w zakresie wsparcia w procesie uczenia się*</t>
  </si>
  <si>
    <t>1, 2</t>
  </si>
  <si>
    <t xml:space="preserve">Lingwosemiotyka kultury </t>
  </si>
  <si>
    <t>Kulturowe aspekty przekładu</t>
  </si>
  <si>
    <t>Przekład literacki</t>
  </si>
  <si>
    <t>MODUŁ TŁUMACZENIA SPECJALISTYCZNE (język angielski)****</t>
  </si>
  <si>
    <t>1,2,3</t>
  </si>
  <si>
    <t>MODUŁ TŁUMACZENIA W BIZNESIE (język angielski)****</t>
  </si>
  <si>
    <t>Tłumaczenia symultaniczne w biznesie</t>
  </si>
  <si>
    <t>Tłumaczenia konsekutywne / a vista</t>
  </si>
  <si>
    <t>Tłumaczenia specjalistyczne</t>
  </si>
  <si>
    <t>MODUŁ TŁUMACZENIA W BIZNESIE  (język rosyjski)****</t>
  </si>
  <si>
    <t>MODUŁ TŁUMACZENIA URZĘDOWE (język rosyjski)****</t>
  </si>
  <si>
    <t>0231-1LS-D11-ATDB</t>
  </si>
  <si>
    <t>0231-1LS-D12-TKA</t>
  </si>
  <si>
    <t>0231-1LS-D13-TS</t>
  </si>
  <si>
    <t>0231-1LS-D10-TSB</t>
  </si>
  <si>
    <t>0231-1FR-F01-JP</t>
  </si>
  <si>
    <t>Gramatyka opisowa języka 2 z elementami gramatyki kontrastywnej***</t>
  </si>
  <si>
    <t>Moduł Tłumaczenia ogólne (język angielski)****</t>
  </si>
  <si>
    <t>Moduł Tłumaczenia specjalistyczne (język angielski)****</t>
  </si>
  <si>
    <t>Moduł Tłumaczenia w biznesie (język rosyjski)****</t>
  </si>
  <si>
    <t>Moduł Tłumaczenia urzędowe (język rosyjski)****</t>
  </si>
  <si>
    <t>Moduł Tłumaczenia ogólne (język niemiecki)****</t>
  </si>
  <si>
    <t>Moduł Tłumaczenia  specjalistyczne (język niemiecki)****</t>
  </si>
  <si>
    <t>Język polski*****</t>
  </si>
  <si>
    <r>
      <t xml:space="preserve">** Przedmioty są wewnętrznie podzielone na bloki kompetencyjne zgodnie z kartą przedmiotu. Zaliczenie przedmiotu zakłada obligatoryjne zaliczenie przez studenta każdego bloku z osobna. W przypadku </t>
    </r>
    <r>
      <rPr>
        <b/>
        <i/>
        <sz val="18"/>
        <color indexed="8"/>
        <rFont val="Calibri"/>
        <family val="2"/>
        <charset val="238"/>
      </rPr>
      <t>Praktycznej nauki języka niemieckiego</t>
    </r>
    <r>
      <rPr>
        <b/>
        <sz val="18"/>
        <color indexed="8"/>
        <rFont val="Calibri"/>
        <family val="2"/>
        <charset val="238"/>
      </rPr>
      <t xml:space="preserve"> w kursie przewiduje się realizacja 10 godz. w drodze e-learningu</t>
    </r>
  </si>
  <si>
    <r>
      <t>*** W przypadku</t>
    </r>
    <r>
      <rPr>
        <b/>
        <i/>
        <sz val="18"/>
        <color indexed="8"/>
        <rFont val="Calibri"/>
        <family val="2"/>
        <charset val="238"/>
      </rPr>
      <t xml:space="preserve"> Gramatyki opisowej języka niemieckiego z elementami gramatyki kontrastywnej </t>
    </r>
    <r>
      <rPr>
        <b/>
        <sz val="18"/>
        <color indexed="8"/>
        <rFont val="Calibri"/>
        <family val="2"/>
        <charset val="238"/>
      </rPr>
      <t xml:space="preserve"> w kursie przewiduje się realizacja 10 godz. w drodze e-learningu</t>
    </r>
  </si>
  <si>
    <t>***** Przedmiot jest obowiązujący dla studentów obcokrajowców</t>
  </si>
  <si>
    <t>0231-1LS1-A01-LJO</t>
  </si>
  <si>
    <t xml:space="preserve">0611-1LS1-A02-TIK </t>
  </si>
  <si>
    <t>0488-1LS1-A03-OWPPA</t>
  </si>
  <si>
    <t>0417-1LS1-A04-P</t>
  </si>
  <si>
    <t>0231-1LS1-A05-WRJO1</t>
  </si>
  <si>
    <t>0231-1LS1-A06-WRJO2</t>
  </si>
  <si>
    <t>0231-1LS1-A07-WSJ</t>
  </si>
  <si>
    <t>0231-1LS1-B/C01-PNJ1</t>
  </si>
  <si>
    <t>0231-1LS1-B/C02-PNJ2</t>
  </si>
  <si>
    <t>0231-1LS1-B/C03-GOJ1EGK</t>
  </si>
  <si>
    <t>0231-1LS1-B/C04-GOJ2EGK</t>
  </si>
  <si>
    <t>0231-1LS1-B/C05-WZJ</t>
  </si>
  <si>
    <t>0231-1LS1-B/C06-TP</t>
  </si>
  <si>
    <t xml:space="preserve">0231-1LS1-E01-SD </t>
  </si>
  <si>
    <t>0231-1LS1-E02-WM1</t>
  </si>
  <si>
    <t>0231-1LS1-E03-WM2</t>
  </si>
  <si>
    <t>0231-1LS1-D04-ATTS</t>
  </si>
  <si>
    <t>0231-1LS1-D05-WTPAT</t>
  </si>
  <si>
    <t>0231-1LS1-D06-WTU</t>
  </si>
  <si>
    <t>0231-1LS1-D07-ATTNTP</t>
  </si>
  <si>
    <t>0231-1LS1-D08-ATTFB</t>
  </si>
  <si>
    <t>0231-1LS1-D09-TPAT</t>
  </si>
  <si>
    <t>0231-1LS1-D10-JOBATZ</t>
  </si>
  <si>
    <t>0231-1LS1-D11-ATKB</t>
  </si>
  <si>
    <t>0231-1LS1-D12-ATDB</t>
  </si>
  <si>
    <t>0231-1LS1-D13-ATTPP</t>
  </si>
  <si>
    <t>0231-1LS1-D14-ATTU</t>
  </si>
  <si>
    <t>0231-1LS1-D15-ARJOSI</t>
  </si>
  <si>
    <t>0231-1LS1-D16-WTUPEAT</t>
  </si>
  <si>
    <t>0231-1LS1-D17-WTPAT</t>
  </si>
  <si>
    <t>0231-1LS1-D18-WTU</t>
  </si>
  <si>
    <t>0231-1LS1-D19-ATTU</t>
  </si>
  <si>
    <t>0231-1LS1-D20-WPSEAT</t>
  </si>
  <si>
    <t>0231-1LS1-D21-ATTNTP</t>
  </si>
  <si>
    <t>0231-1LS1-D22-WNJB</t>
  </si>
  <si>
    <t>0231-1LS1-D23-ASTDB</t>
  </si>
  <si>
    <t>0231-1LS1-01-PZ</t>
  </si>
  <si>
    <t>0231-1LS2-A01-JO</t>
  </si>
  <si>
    <t>0231-1LS2-A02-WSJ</t>
  </si>
  <si>
    <t xml:space="preserve">0231-1LS2-A03-LK </t>
  </si>
  <si>
    <t>0231-1LS2-A04-PSiP</t>
  </si>
  <si>
    <t>0231-1LS2-A05-PW</t>
  </si>
  <si>
    <t xml:space="preserve">0231-1LS2-B/C01-LT </t>
  </si>
  <si>
    <t>0231-1LS2-B/C02-TD</t>
  </si>
  <si>
    <t>0231–1LS2–B/CO3-PNJ1</t>
  </si>
  <si>
    <t>0231–1LS2–B/CO4-PNJ2</t>
  </si>
  <si>
    <t>0231-1LS2-B/C05-TJ</t>
  </si>
  <si>
    <t>0231-1LS2-B/C06-WTP</t>
  </si>
  <si>
    <t>0231-1LS2-B/C07-KAP</t>
  </si>
  <si>
    <t>0231-1LS2-B/C08-PL</t>
  </si>
  <si>
    <t xml:space="preserve">0231-1LS2-E01-SM </t>
  </si>
  <si>
    <t>0231–1LS2–E02–WM1</t>
  </si>
  <si>
    <t>0231–1LS2–E03–WM2</t>
  </si>
  <si>
    <t>0231–1LS2–E04–WB1</t>
  </si>
  <si>
    <t>0231–1LS2–E05–WB2</t>
  </si>
  <si>
    <t>0231-1LS2-D06-WTATTNT</t>
  </si>
  <si>
    <t>0231-1LS2-D07-WTATTP</t>
  </si>
  <si>
    <t>0231-1LS2-D08-TU</t>
  </si>
  <si>
    <t>0231-1LS2-D09-WTATTB</t>
  </si>
  <si>
    <t>0231-1LS2-D14-PNRJB</t>
  </si>
  <si>
    <t>0231-1LS2-D15-PSTDB</t>
  </si>
  <si>
    <t>0231-1LS2-D16-PTUKB</t>
  </si>
  <si>
    <t>0231-1LS2-D17-JOTSEADE</t>
  </si>
  <si>
    <t>0231-1LS2-D18-PNRJU</t>
  </si>
  <si>
    <t>0231-1LS2-D19-PSTDUEADA</t>
  </si>
  <si>
    <t>0231-1LS2-D20-PTUKU</t>
  </si>
  <si>
    <t>0231-1LS2-D21-TP</t>
  </si>
  <si>
    <t>0231-1LS2-01-PZ</t>
  </si>
  <si>
    <t>Plan studiów zatwierdzony Uchwałą Rady Wydziału  Nr 42/2019 z dnia 21.02.2019 roku,  obowiązujący studentów rozpoczynających kształcenie w roku akademickim 2019/2020 po zatwierdzeniu efektów kształcenia przez Senat.</t>
  </si>
  <si>
    <t>Plan studiów zatwierdzony Uchwałą Rady Wydziału  Nr 41/2019 z dnia 21.02.2019 roku,  obowiązujący studentów rozpoczynających kształcenie w roku akademickim 2019/2020 po zatwierdzeniu efektów kształcenia przez Senat.</t>
  </si>
  <si>
    <t>1. Studenta obowiązuje szkolenie dotyczące BHP w wymiarze 4 godzin na I semestrze. 2. Studenta obowiązuje szkolenie biblioteczne w wymiarze 2 godzin na I semestrze.</t>
  </si>
  <si>
    <t xml:space="preserve">**** Kierunek jest realizowany w dwóch wariantach językowych: angielsko-rosyjskim i angielsko-niemieckim, w których język angielski jest językiem pierwszym, a rosyjski bądź niemiecki - językiem drugim. Student ma możliwość wyboru jednego z zaproponowanych modułów w zakresie każdego z kierunkowych języków </t>
  </si>
  <si>
    <t>*Student wybiera przedmiot wspomagający z zaproponowanej mu listy, np.. Wprowadzenie do pracy badawczej lub inny przedmiot z list innych instytutów.</t>
  </si>
  <si>
    <t xml:space="preserve">* Student wybiera jeden z przedmiotów z listy, np.: Wprowadzenie do studiów językowych / Językowa interpretacja świata, albo inny przedmiot z list innych instytutów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</si>
</sst>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415]General"/>
  </numFmts>
  <fonts count="3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2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8"/>
      <color indexed="8"/>
      <name val="Arial"/>
      <family val="2"/>
      <charset val="238"/>
    </font>
    <font>
      <b/>
      <sz val="24"/>
      <color indexed="8"/>
      <name val="Calibri"/>
      <family val="2"/>
      <charset val="238"/>
    </font>
    <font>
      <sz val="24"/>
      <color indexed="8"/>
      <name val="Calibri"/>
      <family val="2"/>
      <charset val="238"/>
    </font>
    <font>
      <b/>
      <sz val="24"/>
      <name val="Calibri"/>
      <family val="2"/>
      <charset val="238"/>
    </font>
    <font>
      <i/>
      <sz val="1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8"/>
      <name val="Calibri"/>
      <family val="2"/>
      <charset val="238"/>
    </font>
    <font>
      <sz val="18"/>
      <name val="Calibri"/>
      <family val="2"/>
      <charset val="238"/>
    </font>
    <font>
      <b/>
      <i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4"/>
      <color indexed="10"/>
      <name val="Calibri"/>
      <family val="2"/>
      <charset val="238"/>
    </font>
    <font>
      <sz val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i/>
      <sz val="16"/>
      <color indexed="8"/>
      <name val="Calibri"/>
      <family val="2"/>
      <charset val="238"/>
    </font>
    <font>
      <i/>
      <sz val="16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name val="Calibri"/>
      <family val="2"/>
      <charset val="238"/>
    </font>
    <font>
      <sz val="11"/>
      <color rgb="FF00000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48"/>
      </patternFill>
    </fill>
    <fill>
      <patternFill patternType="solid">
        <fgColor indexed="2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4" fontId="32" fillId="0" borderId="0" applyBorder="0" applyProtection="0"/>
    <xf numFmtId="9" fontId="1" fillId="0" borderId="0" applyFont="0" applyFill="0" applyBorder="0" applyAlignment="0" applyProtection="0"/>
  </cellStyleXfs>
  <cellXfs count="556">
    <xf numFmtId="0" fontId="0" fillId="0" borderId="0" xfId="0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9" fontId="3" fillId="0" borderId="0" xfId="0" applyNumberFormat="1" applyFont="1" applyBorder="1" applyAlignment="1">
      <alignment horizontal="left" vertical="center" wrapText="1"/>
    </xf>
    <xf numFmtId="9" fontId="9" fillId="0" borderId="0" xfId="4" applyFont="1" applyBorder="1" applyAlignment="1">
      <alignment horizontal="center" vertical="center" wrapText="1"/>
    </xf>
    <xf numFmtId="0" fontId="4" fillId="0" borderId="0" xfId="0" applyFont="1" applyBorder="1"/>
    <xf numFmtId="9" fontId="10" fillId="0" borderId="0" xfId="4" applyFont="1" applyBorder="1" applyAlignment="1">
      <alignment horizontal="left" vertical="center" wrapText="1"/>
    </xf>
    <xf numFmtId="9" fontId="11" fillId="0" borderId="0" xfId="4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/>
    <xf numFmtId="0" fontId="4" fillId="7" borderId="3" xfId="0" applyFont="1" applyFill="1" applyBorder="1" applyAlignment="1">
      <alignment horizontal="center" vertical="center" wrapText="1"/>
    </xf>
    <xf numFmtId="0" fontId="4" fillId="0" borderId="21" xfId="0" applyFont="1" applyBorder="1" applyAlignment="1"/>
    <xf numFmtId="0" fontId="4" fillId="0" borderId="0" xfId="0" applyFont="1" applyBorder="1" applyAlignment="1"/>
    <xf numFmtId="0" fontId="4" fillId="0" borderId="22" xfId="0" applyFont="1" applyBorder="1" applyAlignment="1"/>
    <xf numFmtId="0" fontId="4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26" xfId="0" applyFont="1" applyBorder="1"/>
    <xf numFmtId="0" fontId="18" fillId="3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8" fillId="13" borderId="4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vertical="center" wrapText="1"/>
    </xf>
    <xf numFmtId="0" fontId="16" fillId="4" borderId="5" xfId="0" applyFont="1" applyFill="1" applyBorder="1" applyAlignment="1">
      <alignment vertical="center" wrapText="1"/>
    </xf>
    <xf numFmtId="0" fontId="16" fillId="4" borderId="11" xfId="0" applyFont="1" applyFill="1" applyBorder="1" applyAlignment="1">
      <alignment vertical="center" wrapText="1"/>
    </xf>
    <xf numFmtId="0" fontId="16" fillId="4" borderId="6" xfId="0" applyFont="1" applyFill="1" applyBorder="1" applyAlignment="1">
      <alignment vertical="center" wrapText="1"/>
    </xf>
    <xf numFmtId="0" fontId="16" fillId="7" borderId="28" xfId="0" applyFont="1" applyFill="1" applyBorder="1" applyAlignment="1">
      <alignment horizontal="left" vertical="center" wrapText="1"/>
    </xf>
    <xf numFmtId="0" fontId="16" fillId="8" borderId="28" xfId="0" applyFont="1" applyFill="1" applyBorder="1" applyAlignment="1">
      <alignment horizontal="left" vertical="center" wrapText="1"/>
    </xf>
    <xf numFmtId="0" fontId="16" fillId="8" borderId="5" xfId="0" applyFont="1" applyFill="1" applyBorder="1" applyAlignment="1">
      <alignment horizontal="left" vertical="center" wrapText="1"/>
    </xf>
    <xf numFmtId="0" fontId="16" fillId="6" borderId="28" xfId="0" applyFont="1" applyFill="1" applyBorder="1" applyAlignment="1">
      <alignment horizontal="left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left" vertical="center"/>
    </xf>
    <xf numFmtId="0" fontId="16" fillId="10" borderId="3" xfId="0" applyFont="1" applyFill="1" applyBorder="1" applyAlignment="1">
      <alignment horizontal="left" vertical="center" wrapText="1"/>
    </xf>
    <xf numFmtId="0" fontId="16" fillId="10" borderId="5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28" fillId="9" borderId="17" xfId="0" applyFont="1" applyFill="1" applyBorder="1" applyAlignment="1">
      <alignment horizontal="left" vertical="center"/>
    </xf>
    <xf numFmtId="0" fontId="28" fillId="9" borderId="17" xfId="0" applyFont="1" applyFill="1" applyBorder="1" applyAlignment="1">
      <alignment horizontal="left" vertical="center" wrapText="1"/>
    </xf>
    <xf numFmtId="0" fontId="28" fillId="9" borderId="8" xfId="0" applyFont="1" applyFill="1" applyBorder="1" applyAlignment="1">
      <alignment horizontal="left" vertical="center" wrapText="1"/>
    </xf>
    <xf numFmtId="0" fontId="28" fillId="11" borderId="28" xfId="0" applyFont="1" applyFill="1" applyBorder="1" applyAlignment="1">
      <alignment vertical="center" wrapText="1"/>
    </xf>
    <xf numFmtId="0" fontId="29" fillId="9" borderId="28" xfId="0" applyFont="1" applyFill="1" applyBorder="1" applyAlignment="1">
      <alignment wrapText="1"/>
    </xf>
    <xf numFmtId="0" fontId="29" fillId="9" borderId="28" xfId="0" applyFont="1" applyFill="1" applyBorder="1" applyAlignment="1">
      <alignment horizontal="left" vertical="center" wrapText="1"/>
    </xf>
    <xf numFmtId="0" fontId="29" fillId="4" borderId="28" xfId="0" applyFont="1" applyFill="1" applyBorder="1" applyAlignment="1">
      <alignment horizontal="left" vertical="center" wrapText="1"/>
    </xf>
    <xf numFmtId="0" fontId="28" fillId="4" borderId="28" xfId="0" applyFont="1" applyFill="1" applyBorder="1" applyAlignment="1">
      <alignment horizontal="left" vertical="center" wrapText="1"/>
    </xf>
    <xf numFmtId="0" fontId="28" fillId="14" borderId="3" xfId="0" applyFont="1" applyFill="1" applyBorder="1" applyAlignment="1">
      <alignment vertical="center" wrapText="1"/>
    </xf>
    <xf numFmtId="0" fontId="28" fillId="14" borderId="6" xfId="0" applyFont="1" applyFill="1" applyBorder="1" applyAlignment="1">
      <alignment vertical="center" wrapText="1"/>
    </xf>
    <xf numFmtId="0" fontId="29" fillId="14" borderId="6" xfId="0" applyFont="1" applyFill="1" applyBorder="1" applyAlignment="1">
      <alignment vertical="center" wrapText="1"/>
    </xf>
    <xf numFmtId="0" fontId="28" fillId="14" borderId="2" xfId="0" applyFont="1" applyFill="1" applyBorder="1" applyAlignment="1">
      <alignment vertical="center" wrapText="1"/>
    </xf>
    <xf numFmtId="0" fontId="28" fillId="15" borderId="3" xfId="0" applyFont="1" applyFill="1" applyBorder="1" applyAlignment="1">
      <alignment vertical="center" wrapText="1"/>
    </xf>
    <xf numFmtId="0" fontId="28" fillId="15" borderId="2" xfId="0" applyFont="1" applyFill="1" applyBorder="1" applyAlignment="1">
      <alignment vertical="center" wrapText="1"/>
    </xf>
    <xf numFmtId="0" fontId="29" fillId="15" borderId="2" xfId="0" applyFont="1" applyFill="1" applyBorder="1" applyAlignment="1">
      <alignment vertical="center" wrapText="1"/>
    </xf>
    <xf numFmtId="0" fontId="29" fillId="15" borderId="8" xfId="0" applyFont="1" applyFill="1" applyBorder="1" applyAlignment="1">
      <alignment vertical="center" wrapText="1"/>
    </xf>
    <xf numFmtId="0" fontId="30" fillId="15" borderId="3" xfId="0" applyFont="1" applyFill="1" applyBorder="1" applyAlignment="1">
      <alignment horizontal="center" vertical="center"/>
    </xf>
    <xf numFmtId="0" fontId="8" fillId="15" borderId="3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15" borderId="3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30" fillId="15" borderId="2" xfId="0" applyFont="1" applyFill="1" applyBorder="1" applyAlignment="1">
      <alignment horizontal="center" vertical="center"/>
    </xf>
    <xf numFmtId="0" fontId="8" fillId="15" borderId="2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31" fillId="15" borderId="8" xfId="0" applyFont="1" applyFill="1" applyBorder="1" applyAlignment="1">
      <alignment horizontal="center" vertical="center" wrapText="1"/>
    </xf>
    <xf numFmtId="0" fontId="31" fillId="15" borderId="3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15" borderId="7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11" borderId="31" xfId="0" applyFont="1" applyFill="1" applyBorder="1" applyAlignment="1">
      <alignment horizontal="center" vertical="center" wrapText="1"/>
    </xf>
    <xf numFmtId="0" fontId="30" fillId="14" borderId="3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30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30" fillId="14" borderId="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30" fillId="14" borderId="6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 wrapText="1"/>
    </xf>
    <xf numFmtId="0" fontId="30" fillId="9" borderId="3" xfId="0" applyFont="1" applyFill="1" applyBorder="1" applyAlignment="1">
      <alignment horizontal="center" vertical="center"/>
    </xf>
    <xf numFmtId="0" fontId="30" fillId="9" borderId="3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30" fillId="13" borderId="4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30" fillId="8" borderId="3" xfId="0" applyFont="1" applyFill="1" applyBorder="1" applyAlignment="1">
      <alignment horizontal="center" vertical="center"/>
    </xf>
    <xf numFmtId="0" fontId="30" fillId="8" borderId="3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0" fillId="11" borderId="3" xfId="0" applyFont="1" applyFill="1" applyBorder="1" applyAlignment="1">
      <alignment horizontal="center" vertical="center"/>
    </xf>
    <xf numFmtId="0" fontId="30" fillId="11" borderId="3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 wrapText="1"/>
    </xf>
    <xf numFmtId="0" fontId="30" fillId="9" borderId="4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30" fillId="9" borderId="33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30" fillId="2" borderId="36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30" fillId="3" borderId="2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3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41" xfId="0" applyFont="1" applyFill="1" applyBorder="1" applyAlignment="1">
      <alignment horizontal="center" vertical="center" wrapText="1"/>
    </xf>
    <xf numFmtId="0" fontId="8" fillId="12" borderId="14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9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4" fillId="0" borderId="26" xfId="0" applyFont="1" applyBorder="1"/>
    <xf numFmtId="0" fontId="17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 wrapText="1"/>
    </xf>
    <xf numFmtId="0" fontId="30" fillId="15" borderId="43" xfId="0" applyFont="1" applyFill="1" applyBorder="1" applyAlignment="1">
      <alignment horizontal="center" vertical="center"/>
    </xf>
    <xf numFmtId="0" fontId="30" fillId="15" borderId="7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 horizontal="center" vertical="center"/>
    </xf>
    <xf numFmtId="0" fontId="30" fillId="14" borderId="12" xfId="0" applyFont="1" applyFill="1" applyBorder="1" applyAlignment="1">
      <alignment horizontal="center" vertical="center" wrapText="1"/>
    </xf>
    <xf numFmtId="0" fontId="30" fillId="14" borderId="7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/>
    </xf>
    <xf numFmtId="0" fontId="30" fillId="9" borderId="12" xfId="0" applyFont="1" applyFill="1" applyBorder="1" applyAlignment="1">
      <alignment horizontal="center" vertical="center"/>
    </xf>
    <xf numFmtId="0" fontId="30" fillId="11" borderId="1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30" fillId="2" borderId="44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0" fillId="8" borderId="11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left"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28" fillId="8" borderId="2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174" fontId="3" fillId="16" borderId="0" xfId="3" applyFont="1" applyFill="1" applyBorder="1" applyAlignment="1">
      <alignment horizontal="left" vertical="center" wrapText="1"/>
    </xf>
    <xf numFmtId="174" fontId="21" fillId="16" borderId="0" xfId="3" applyFont="1" applyFill="1" applyBorder="1" applyAlignment="1">
      <alignment horizontal="left" vertical="center" wrapText="1"/>
    </xf>
    <xf numFmtId="0" fontId="3" fillId="12" borderId="41" xfId="0" applyFont="1" applyFill="1" applyBorder="1" applyAlignment="1">
      <alignment horizontal="center" vertical="center"/>
    </xf>
    <xf numFmtId="0" fontId="3" fillId="12" borderId="54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3" borderId="5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12" borderId="52" xfId="0" applyFont="1" applyFill="1" applyBorder="1" applyAlignment="1">
      <alignment horizontal="center" vertical="center"/>
    </xf>
    <xf numFmtId="0" fontId="3" fillId="12" borderId="47" xfId="0" applyFont="1" applyFill="1" applyBorder="1" applyAlignment="1">
      <alignment horizontal="center" vertical="center"/>
    </xf>
    <xf numFmtId="0" fontId="3" fillId="12" borderId="48" xfId="0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left" vertical="center"/>
    </xf>
    <xf numFmtId="0" fontId="3" fillId="12" borderId="54" xfId="0" applyFont="1" applyFill="1" applyBorder="1" applyAlignment="1">
      <alignment horizontal="left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53" xfId="0" applyFont="1" applyFill="1" applyBorder="1" applyAlignment="1">
      <alignment horizontal="left" vertical="center"/>
    </xf>
    <xf numFmtId="0" fontId="3" fillId="12" borderId="4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7" fillId="0" borderId="5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6" fillId="0" borderId="46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3" fillId="12" borderId="47" xfId="0" applyFont="1" applyFill="1" applyBorder="1" applyAlignment="1">
      <alignment horizontal="left" vertical="center"/>
    </xf>
    <xf numFmtId="0" fontId="4" fillId="12" borderId="4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10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3" fillId="12" borderId="65" xfId="0" applyFont="1" applyFill="1" applyBorder="1" applyAlignment="1">
      <alignment horizontal="left" vertical="center"/>
    </xf>
    <xf numFmtId="0" fontId="30" fillId="12" borderId="48" xfId="0" applyFont="1" applyFill="1" applyBorder="1" applyAlignment="1">
      <alignment horizontal="left" vertical="center"/>
    </xf>
    <xf numFmtId="0" fontId="30" fillId="12" borderId="55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0" fontId="19" fillId="12" borderId="65" xfId="0" applyFont="1" applyFill="1" applyBorder="1" applyAlignment="1">
      <alignment horizontal="center"/>
    </xf>
    <xf numFmtId="0" fontId="30" fillId="12" borderId="48" xfId="0" applyFont="1" applyFill="1" applyBorder="1" applyAlignment="1">
      <alignment horizontal="center"/>
    </xf>
    <xf numFmtId="0" fontId="30" fillId="12" borderId="55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12" borderId="66" xfId="0" applyFont="1" applyFill="1" applyBorder="1" applyAlignment="1">
      <alignment horizontal="center" vertical="center"/>
    </xf>
    <xf numFmtId="0" fontId="8" fillId="12" borderId="54" xfId="0" applyFont="1" applyFill="1" applyBorder="1" applyAlignment="1">
      <alignment horizontal="center" vertical="center"/>
    </xf>
    <xf numFmtId="0" fontId="8" fillId="12" borderId="5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12" borderId="48" xfId="0" applyFont="1" applyFill="1" applyBorder="1" applyAlignment="1">
      <alignment horizontal="left" vertical="center"/>
    </xf>
    <xf numFmtId="0" fontId="8" fillId="12" borderId="55" xfId="0" applyFont="1" applyFill="1" applyBorder="1" applyAlignment="1">
      <alignment horizontal="left" vertical="center"/>
    </xf>
    <xf numFmtId="0" fontId="3" fillId="17" borderId="58" xfId="0" applyFont="1" applyFill="1" applyBorder="1" applyAlignment="1">
      <alignment horizontal="left" vertical="center"/>
    </xf>
    <xf numFmtId="0" fontId="8" fillId="17" borderId="52" xfId="0" applyFont="1" applyFill="1" applyBorder="1" applyAlignment="1">
      <alignment horizontal="left" vertical="center"/>
    </xf>
    <xf numFmtId="0" fontId="8" fillId="17" borderId="59" xfId="0" applyFont="1" applyFill="1" applyBorder="1" applyAlignment="1">
      <alignment horizontal="left" vertical="center"/>
    </xf>
    <xf numFmtId="0" fontId="8" fillId="13" borderId="43" xfId="0" applyFont="1" applyFill="1" applyBorder="1" applyAlignment="1">
      <alignment horizontal="center" vertical="center" wrapText="1"/>
    </xf>
    <xf numFmtId="0" fontId="8" fillId="13" borderId="17" xfId="0" applyFont="1" applyFill="1" applyBorder="1" applyAlignment="1">
      <alignment horizontal="center" vertical="center" wrapText="1"/>
    </xf>
    <xf numFmtId="0" fontId="8" fillId="13" borderId="5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19" fillId="12" borderId="45" xfId="0" applyFont="1" applyFill="1" applyBorder="1" applyAlignment="1">
      <alignment horizontal="center"/>
    </xf>
    <xf numFmtId="0" fontId="30" fillId="12" borderId="46" xfId="0" applyFont="1" applyFill="1" applyBorder="1" applyAlignment="1">
      <alignment horizontal="center"/>
    </xf>
    <xf numFmtId="0" fontId="30" fillId="12" borderId="22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0" borderId="6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5">
    <cellStyle name="Excel Built-in Normal" xfId="1"/>
    <cellStyle name="Excel Built-in Normal 1" xfId="2"/>
    <cellStyle name="Excel Built-in Normal 2" xfId="3"/>
    <cellStyle name="Normalny" xfId="0" builtinId="0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87"/>
  <sheetViews>
    <sheetView showGridLines="0" tabSelected="1" zoomScale="50" zoomScaleNormal="50" zoomScaleSheetLayoutView="70" zoomScalePageLayoutView="40" workbookViewId="0">
      <selection activeCell="A9" sqref="A9:AG9"/>
    </sheetView>
  </sheetViews>
  <sheetFormatPr defaultRowHeight="32.25" customHeight="1" x14ac:dyDescent="0.35"/>
  <cols>
    <col min="1" max="1" width="7.28515625" style="4" customWidth="1"/>
    <col min="2" max="2" width="80.5703125" style="5" customWidth="1"/>
    <col min="3" max="3" width="37.140625" style="1" customWidth="1"/>
    <col min="4" max="4" width="14.140625" style="10" customWidth="1"/>
    <col min="5" max="5" width="17.5703125" style="1" customWidth="1"/>
    <col min="6" max="6" width="5.42578125" style="1" customWidth="1"/>
    <col min="7" max="7" width="6.140625" style="1" customWidth="1"/>
    <col min="8" max="8" width="7.5703125" style="1" customWidth="1"/>
    <col min="9" max="9" width="6.140625" style="1" customWidth="1"/>
    <col min="10" max="10" width="9.5703125" style="1" customWidth="1"/>
    <col min="11" max="11" width="6.42578125" style="1" customWidth="1"/>
    <col min="12" max="12" width="7.7109375" style="1" customWidth="1"/>
    <col min="13" max="13" width="5.28515625" style="1" customWidth="1"/>
    <col min="14" max="14" width="9.85546875" style="1" customWidth="1"/>
    <col min="15" max="15" width="5.85546875" style="1" customWidth="1"/>
    <col min="16" max="16" width="9" style="1" customWidth="1"/>
    <col min="17" max="17" width="5.85546875" style="1" customWidth="1"/>
    <col min="18" max="18" width="9" style="1" customWidth="1"/>
    <col min="19" max="19" width="6.140625" style="1" customWidth="1"/>
    <col min="20" max="20" width="8.28515625" style="1" customWidth="1"/>
    <col min="21" max="21" width="5.7109375" style="1" customWidth="1"/>
    <col min="22" max="22" width="9.5703125" style="1" customWidth="1"/>
    <col min="23" max="23" width="5.42578125" style="1" customWidth="1"/>
    <col min="24" max="24" width="8" style="1" customWidth="1"/>
    <col min="25" max="25" width="5.85546875" style="1" customWidth="1"/>
    <col min="26" max="26" width="9.140625" style="1"/>
    <col min="27" max="27" width="6.140625" style="1" customWidth="1"/>
    <col min="28" max="28" width="8.42578125" style="1" customWidth="1"/>
    <col min="29" max="29" width="4.7109375" style="1" customWidth="1"/>
    <col min="30" max="30" width="10" style="1" customWidth="1"/>
    <col min="31" max="31" width="13.28515625" style="1" customWidth="1"/>
    <col min="32" max="32" width="16.28515625" style="1" customWidth="1"/>
    <col min="33" max="33" width="12" style="1" customWidth="1"/>
    <col min="34" max="34" width="18.5703125" style="4" bestFit="1" customWidth="1"/>
    <col min="35" max="35" width="11" style="4" bestFit="1" customWidth="1"/>
    <col min="36" max="16384" width="9.140625" style="4"/>
  </cols>
  <sheetData>
    <row r="1" spans="1:33" ht="34.5" customHeight="1" x14ac:dyDescent="0.5">
      <c r="A1" s="479" t="s">
        <v>25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</row>
    <row r="2" spans="1:33" ht="31.5" customHeight="1" x14ac:dyDescent="0.5">
      <c r="A2" s="27"/>
      <c r="B2" s="30" t="s">
        <v>27</v>
      </c>
      <c r="C2" s="29"/>
      <c r="D2" s="29"/>
      <c r="E2" s="29"/>
      <c r="F2" s="29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30.75" customHeight="1" x14ac:dyDescent="0.5">
      <c r="A3" s="27"/>
      <c r="B3" s="482" t="s">
        <v>57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28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</row>
    <row r="4" spans="1:33" ht="24.75" customHeight="1" x14ac:dyDescent="0.35">
      <c r="B4" s="475" t="s">
        <v>28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</row>
    <row r="5" spans="1:33" ht="23.25" customHeight="1" x14ac:dyDescent="0.35">
      <c r="A5" s="476"/>
      <c r="B5" s="477"/>
      <c r="C5" s="477"/>
      <c r="D5" s="477"/>
      <c r="E5" s="477"/>
      <c r="F5" s="478"/>
      <c r="G5" s="484" t="s">
        <v>3</v>
      </c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6"/>
    </row>
    <row r="6" spans="1:33" ht="28.5" customHeight="1" x14ac:dyDescent="0.35">
      <c r="A6" s="470" t="s">
        <v>0</v>
      </c>
      <c r="B6" s="473" t="s">
        <v>4</v>
      </c>
      <c r="C6" s="431" t="s">
        <v>1</v>
      </c>
      <c r="D6" s="472" t="s">
        <v>31</v>
      </c>
      <c r="E6" s="472"/>
      <c r="F6" s="472"/>
      <c r="G6" s="457" t="s">
        <v>5</v>
      </c>
      <c r="H6" s="457"/>
      <c r="I6" s="457"/>
      <c r="J6" s="457"/>
      <c r="K6" s="457"/>
      <c r="L6" s="457"/>
      <c r="M6" s="457"/>
      <c r="N6" s="457"/>
      <c r="O6" s="457" t="s">
        <v>6</v>
      </c>
      <c r="P6" s="457"/>
      <c r="Q6" s="457"/>
      <c r="R6" s="457"/>
      <c r="S6" s="457"/>
      <c r="T6" s="457"/>
      <c r="U6" s="457"/>
      <c r="V6" s="457"/>
      <c r="W6" s="457" t="s">
        <v>7</v>
      </c>
      <c r="X6" s="457"/>
      <c r="Y6" s="457"/>
      <c r="Z6" s="457"/>
      <c r="AA6" s="457"/>
      <c r="AB6" s="457"/>
      <c r="AC6" s="457"/>
      <c r="AD6" s="457"/>
      <c r="AE6" s="431" t="s">
        <v>8</v>
      </c>
      <c r="AF6" s="431" t="s">
        <v>23</v>
      </c>
      <c r="AG6" s="431" t="s">
        <v>9</v>
      </c>
    </row>
    <row r="7" spans="1:33" s="6" customFormat="1" ht="25.5" customHeight="1" x14ac:dyDescent="0.25">
      <c r="A7" s="470"/>
      <c r="B7" s="473"/>
      <c r="C7" s="432"/>
      <c r="D7" s="472"/>
      <c r="E7" s="472"/>
      <c r="F7" s="472"/>
      <c r="G7" s="434" t="s">
        <v>12</v>
      </c>
      <c r="H7" s="435"/>
      <c r="I7" s="435"/>
      <c r="J7" s="436"/>
      <c r="K7" s="434" t="s">
        <v>13</v>
      </c>
      <c r="L7" s="435"/>
      <c r="M7" s="435"/>
      <c r="N7" s="436"/>
      <c r="O7" s="434" t="s">
        <v>14</v>
      </c>
      <c r="P7" s="435"/>
      <c r="Q7" s="435"/>
      <c r="R7" s="436"/>
      <c r="S7" s="434" t="s">
        <v>15</v>
      </c>
      <c r="T7" s="435"/>
      <c r="U7" s="435"/>
      <c r="V7" s="436"/>
      <c r="W7" s="434" t="s">
        <v>16</v>
      </c>
      <c r="X7" s="435"/>
      <c r="Y7" s="435"/>
      <c r="Z7" s="436"/>
      <c r="AA7" s="434" t="s">
        <v>17</v>
      </c>
      <c r="AB7" s="435"/>
      <c r="AC7" s="435"/>
      <c r="AD7" s="436"/>
      <c r="AE7" s="432"/>
      <c r="AF7" s="432"/>
      <c r="AG7" s="432"/>
    </row>
    <row r="8" spans="1:33" s="6" customFormat="1" ht="32.25" customHeight="1" thickBot="1" x14ac:dyDescent="0.3">
      <c r="A8" s="471"/>
      <c r="B8" s="474"/>
      <c r="C8" s="433"/>
      <c r="D8" s="7" t="s">
        <v>2</v>
      </c>
      <c r="E8" s="7" t="s">
        <v>19</v>
      </c>
      <c r="F8" s="7" t="s">
        <v>18</v>
      </c>
      <c r="G8" s="31" t="s">
        <v>20</v>
      </c>
      <c r="H8" s="31" t="s">
        <v>21</v>
      </c>
      <c r="I8" s="31" t="s">
        <v>22</v>
      </c>
      <c r="J8" s="31" t="s">
        <v>10</v>
      </c>
      <c r="K8" s="31" t="s">
        <v>20</v>
      </c>
      <c r="L8" s="31" t="s">
        <v>21</v>
      </c>
      <c r="M8" s="31" t="s">
        <v>22</v>
      </c>
      <c r="N8" s="31" t="s">
        <v>10</v>
      </c>
      <c r="O8" s="31" t="s">
        <v>20</v>
      </c>
      <c r="P8" s="31" t="s">
        <v>21</v>
      </c>
      <c r="Q8" s="31" t="s">
        <v>22</v>
      </c>
      <c r="R8" s="31" t="s">
        <v>10</v>
      </c>
      <c r="S8" s="31" t="s">
        <v>20</v>
      </c>
      <c r="T8" s="31" t="s">
        <v>21</v>
      </c>
      <c r="U8" s="31" t="s">
        <v>22</v>
      </c>
      <c r="V8" s="31" t="s">
        <v>10</v>
      </c>
      <c r="W8" s="31" t="s">
        <v>20</v>
      </c>
      <c r="X8" s="31" t="s">
        <v>21</v>
      </c>
      <c r="Y8" s="31" t="s">
        <v>22</v>
      </c>
      <c r="Z8" s="31" t="s">
        <v>10</v>
      </c>
      <c r="AA8" s="31" t="s">
        <v>20</v>
      </c>
      <c r="AB8" s="31" t="s">
        <v>21</v>
      </c>
      <c r="AC8" s="31" t="s">
        <v>22</v>
      </c>
      <c r="AD8" s="31" t="s">
        <v>10</v>
      </c>
      <c r="AE8" s="433"/>
      <c r="AF8" s="433"/>
      <c r="AG8" s="433"/>
    </row>
    <row r="9" spans="1:33" ht="22.5" customHeight="1" thickBot="1" x14ac:dyDescent="0.4">
      <c r="A9" s="468" t="s">
        <v>32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</row>
    <row r="10" spans="1:33" ht="22.5" customHeight="1" x14ac:dyDescent="0.35">
      <c r="A10" s="99">
        <v>1</v>
      </c>
      <c r="B10" s="127" t="s">
        <v>24</v>
      </c>
      <c r="C10" s="232" t="s">
        <v>137</v>
      </c>
      <c r="D10" s="102">
        <v>4</v>
      </c>
      <c r="E10" s="103" t="s">
        <v>40</v>
      </c>
      <c r="F10" s="128"/>
      <c r="G10" s="102"/>
      <c r="H10" s="103"/>
      <c r="I10" s="103"/>
      <c r="J10" s="120"/>
      <c r="K10" s="103"/>
      <c r="L10" s="103">
        <v>30</v>
      </c>
      <c r="M10" s="103"/>
      <c r="N10" s="40">
        <v>2</v>
      </c>
      <c r="O10" s="103"/>
      <c r="P10" s="103">
        <v>30</v>
      </c>
      <c r="Q10" s="103"/>
      <c r="R10" s="40">
        <v>2</v>
      </c>
      <c r="S10" s="103"/>
      <c r="T10" s="103">
        <v>30</v>
      </c>
      <c r="U10" s="103"/>
      <c r="V10" s="40">
        <v>2</v>
      </c>
      <c r="W10" s="103"/>
      <c r="X10" s="103">
        <v>30</v>
      </c>
      <c r="Y10" s="103"/>
      <c r="Z10" s="40">
        <v>3</v>
      </c>
      <c r="AA10" s="103"/>
      <c r="AB10" s="103"/>
      <c r="AC10" s="103"/>
      <c r="AD10" s="40"/>
      <c r="AE10" s="103">
        <f>L10+P10+T10+X10</f>
        <v>120</v>
      </c>
      <c r="AF10" s="103">
        <v>225</v>
      </c>
      <c r="AG10" s="40">
        <f>N10+R10+V10+Z10</f>
        <v>9</v>
      </c>
    </row>
    <row r="11" spans="1:33" ht="25.5" customHeight="1" x14ac:dyDescent="0.35">
      <c r="A11" s="57">
        <v>2</v>
      </c>
      <c r="B11" s="129" t="s">
        <v>29</v>
      </c>
      <c r="C11" s="171" t="s">
        <v>138</v>
      </c>
      <c r="D11" s="76"/>
      <c r="E11" s="44">
        <v>1</v>
      </c>
      <c r="F11" s="130"/>
      <c r="G11" s="76"/>
      <c r="H11" s="44">
        <v>30</v>
      </c>
      <c r="I11" s="44"/>
      <c r="J11" s="36">
        <v>1</v>
      </c>
      <c r="K11" s="44"/>
      <c r="L11" s="44"/>
      <c r="M11" s="44"/>
      <c r="N11" s="36"/>
      <c r="O11" s="44"/>
      <c r="P11" s="44"/>
      <c r="Q11" s="44"/>
      <c r="R11" s="36"/>
      <c r="S11" s="44"/>
      <c r="T11" s="44"/>
      <c r="U11" s="44"/>
      <c r="V11" s="36"/>
      <c r="W11" s="44"/>
      <c r="X11" s="44"/>
      <c r="Y11" s="44"/>
      <c r="Z11" s="36"/>
      <c r="AA11" s="44"/>
      <c r="AB11" s="44"/>
      <c r="AC11" s="44"/>
      <c r="AD11" s="36"/>
      <c r="AE11" s="44">
        <f>H11</f>
        <v>30</v>
      </c>
      <c r="AF11" s="44">
        <v>30</v>
      </c>
      <c r="AG11" s="36">
        <f>J11</f>
        <v>1</v>
      </c>
    </row>
    <row r="12" spans="1:33" ht="18" customHeight="1" x14ac:dyDescent="0.35">
      <c r="A12" s="57">
        <v>3</v>
      </c>
      <c r="B12" s="129" t="s">
        <v>30</v>
      </c>
      <c r="C12" s="171" t="s">
        <v>139</v>
      </c>
      <c r="D12" s="76"/>
      <c r="E12" s="44">
        <v>2</v>
      </c>
      <c r="F12" s="130"/>
      <c r="G12" s="76"/>
      <c r="H12" s="44"/>
      <c r="I12" s="44"/>
      <c r="J12" s="36"/>
      <c r="K12" s="44">
        <v>15</v>
      </c>
      <c r="L12" s="44"/>
      <c r="M12" s="44"/>
      <c r="N12" s="437">
        <v>1</v>
      </c>
      <c r="O12" s="44"/>
      <c r="P12" s="44"/>
      <c r="Q12" s="44"/>
      <c r="R12" s="36"/>
      <c r="S12" s="44"/>
      <c r="T12" s="44"/>
      <c r="U12" s="44"/>
      <c r="V12" s="36"/>
      <c r="W12" s="44"/>
      <c r="X12" s="44"/>
      <c r="Y12" s="44"/>
      <c r="Z12" s="36"/>
      <c r="AA12" s="44"/>
      <c r="AB12" s="44"/>
      <c r="AC12" s="44"/>
      <c r="AD12" s="36"/>
      <c r="AE12" s="44">
        <f>K12</f>
        <v>15</v>
      </c>
      <c r="AF12" s="44">
        <v>15</v>
      </c>
      <c r="AG12" s="437">
        <f>N12</f>
        <v>1</v>
      </c>
    </row>
    <row r="13" spans="1:33" ht="21.75" customHeight="1" x14ac:dyDescent="0.35">
      <c r="A13" s="57">
        <v>4</v>
      </c>
      <c r="B13" s="129" t="s">
        <v>26</v>
      </c>
      <c r="C13" s="171" t="s">
        <v>140</v>
      </c>
      <c r="D13" s="76"/>
      <c r="E13" s="44">
        <v>2</v>
      </c>
      <c r="F13" s="130"/>
      <c r="G13" s="76"/>
      <c r="H13" s="44"/>
      <c r="I13" s="44"/>
      <c r="J13" s="36"/>
      <c r="K13" s="44">
        <v>15</v>
      </c>
      <c r="L13" s="44"/>
      <c r="M13" s="44"/>
      <c r="N13" s="438"/>
      <c r="O13" s="44"/>
      <c r="P13" s="44"/>
      <c r="Q13" s="44"/>
      <c r="R13" s="36"/>
      <c r="S13" s="44"/>
      <c r="T13" s="44"/>
      <c r="U13" s="44"/>
      <c r="V13" s="36"/>
      <c r="W13" s="44"/>
      <c r="X13" s="44"/>
      <c r="Y13" s="44"/>
      <c r="Z13" s="36"/>
      <c r="AA13" s="44"/>
      <c r="AB13" s="44"/>
      <c r="AC13" s="44"/>
      <c r="AD13" s="36"/>
      <c r="AE13" s="44">
        <f>K13</f>
        <v>15</v>
      </c>
      <c r="AF13" s="44">
        <v>15</v>
      </c>
      <c r="AG13" s="438"/>
    </row>
    <row r="14" spans="1:33" ht="21.75" customHeight="1" x14ac:dyDescent="0.35">
      <c r="A14" s="131">
        <v>5</v>
      </c>
      <c r="B14" s="132" t="s">
        <v>38</v>
      </c>
      <c r="C14" s="171" t="s">
        <v>141</v>
      </c>
      <c r="D14" s="76"/>
      <c r="E14" s="44">
        <v>1</v>
      </c>
      <c r="F14" s="130"/>
      <c r="G14" s="76">
        <v>30</v>
      </c>
      <c r="H14" s="44"/>
      <c r="I14" s="44"/>
      <c r="J14" s="36">
        <v>3</v>
      </c>
      <c r="K14" s="44"/>
      <c r="L14" s="44"/>
      <c r="M14" s="44"/>
      <c r="N14" s="40"/>
      <c r="O14" s="44"/>
      <c r="P14" s="44"/>
      <c r="Q14" s="44"/>
      <c r="R14" s="36"/>
      <c r="S14" s="44"/>
      <c r="T14" s="44"/>
      <c r="U14" s="44"/>
      <c r="V14" s="36"/>
      <c r="W14" s="44"/>
      <c r="X14" s="44"/>
      <c r="Y14" s="44"/>
      <c r="Z14" s="36"/>
      <c r="AA14" s="44"/>
      <c r="AB14" s="44"/>
      <c r="AC14" s="44"/>
      <c r="AD14" s="36"/>
      <c r="AE14" s="44">
        <f>G14</f>
        <v>30</v>
      </c>
      <c r="AF14" s="103">
        <v>75</v>
      </c>
      <c r="AG14" s="36">
        <f>J14</f>
        <v>3</v>
      </c>
    </row>
    <row r="15" spans="1:33" ht="23.25" customHeight="1" x14ac:dyDescent="0.35">
      <c r="A15" s="131">
        <v>6</v>
      </c>
      <c r="B15" s="132" t="s">
        <v>39</v>
      </c>
      <c r="C15" s="171" t="s">
        <v>142</v>
      </c>
      <c r="D15" s="76"/>
      <c r="E15" s="44">
        <v>1</v>
      </c>
      <c r="F15" s="130"/>
      <c r="G15" s="76">
        <v>30</v>
      </c>
      <c r="H15" s="44"/>
      <c r="I15" s="44"/>
      <c r="J15" s="36">
        <v>3</v>
      </c>
      <c r="K15" s="44"/>
      <c r="L15" s="44"/>
      <c r="M15" s="44"/>
      <c r="N15" s="40"/>
      <c r="O15" s="44"/>
      <c r="P15" s="44"/>
      <c r="Q15" s="44"/>
      <c r="R15" s="36"/>
      <c r="S15" s="44"/>
      <c r="T15" s="44"/>
      <c r="U15" s="44"/>
      <c r="V15" s="36"/>
      <c r="W15" s="44"/>
      <c r="X15" s="44"/>
      <c r="Y15" s="44"/>
      <c r="Z15" s="36"/>
      <c r="AA15" s="44"/>
      <c r="AB15" s="44"/>
      <c r="AC15" s="44"/>
      <c r="AD15" s="36"/>
      <c r="AE15" s="137">
        <f>G15</f>
        <v>30</v>
      </c>
      <c r="AF15" s="138">
        <v>75</v>
      </c>
      <c r="AG15" s="41">
        <f>J15</f>
        <v>3</v>
      </c>
    </row>
    <row r="16" spans="1:33" ht="45.75" customHeight="1" thickBot="1" x14ac:dyDescent="0.4">
      <c r="A16" s="133">
        <v>7</v>
      </c>
      <c r="B16" s="134" t="s">
        <v>108</v>
      </c>
      <c r="C16" s="172" t="s">
        <v>143</v>
      </c>
      <c r="D16" s="230"/>
      <c r="E16" s="231" t="s">
        <v>109</v>
      </c>
      <c r="F16" s="135"/>
      <c r="G16" s="136"/>
      <c r="H16" s="44">
        <v>15</v>
      </c>
      <c r="I16" s="44"/>
      <c r="J16" s="36">
        <v>1</v>
      </c>
      <c r="K16" s="44"/>
      <c r="L16" s="44">
        <v>15</v>
      </c>
      <c r="M16" s="44"/>
      <c r="N16" s="36">
        <v>1</v>
      </c>
      <c r="O16" s="44"/>
      <c r="P16" s="44"/>
      <c r="Q16" s="44"/>
      <c r="R16" s="36"/>
      <c r="S16" s="44"/>
      <c r="T16" s="44"/>
      <c r="U16" s="44"/>
      <c r="V16" s="36"/>
      <c r="W16" s="44"/>
      <c r="X16" s="44"/>
      <c r="Y16" s="44"/>
      <c r="Z16" s="36"/>
      <c r="AA16" s="44"/>
      <c r="AB16" s="44"/>
      <c r="AC16" s="44"/>
      <c r="AD16" s="36"/>
      <c r="AE16" s="137">
        <f>H16+L16</f>
        <v>30</v>
      </c>
      <c r="AF16" s="137">
        <v>50</v>
      </c>
      <c r="AG16" s="41">
        <f>J16+N16</f>
        <v>2</v>
      </c>
    </row>
    <row r="17" spans="1:39" s="8" customFormat="1" ht="20.25" customHeight="1" thickBot="1" x14ac:dyDescent="0.4">
      <c r="A17" s="439" t="s">
        <v>11</v>
      </c>
      <c r="B17" s="440"/>
      <c r="C17" s="440"/>
      <c r="D17" s="440"/>
      <c r="E17" s="440"/>
      <c r="F17" s="441"/>
      <c r="G17" s="83">
        <f>G14+G15</f>
        <v>60</v>
      </c>
      <c r="H17" s="35">
        <f>H11+H16</f>
        <v>45</v>
      </c>
      <c r="I17" s="35"/>
      <c r="J17" s="165">
        <f>J11+J14+J15+J16</f>
        <v>8</v>
      </c>
      <c r="K17" s="35">
        <f>K12+K13</f>
        <v>30</v>
      </c>
      <c r="L17" s="35">
        <f>L10</f>
        <v>30</v>
      </c>
      <c r="M17" s="35"/>
      <c r="N17" s="165">
        <f>N10+N12+N16</f>
        <v>4</v>
      </c>
      <c r="O17" s="35"/>
      <c r="P17" s="35">
        <f>P10</f>
        <v>30</v>
      </c>
      <c r="Q17" s="35"/>
      <c r="R17" s="165">
        <f>R10</f>
        <v>2</v>
      </c>
      <c r="S17" s="35"/>
      <c r="T17" s="35">
        <f>T10</f>
        <v>30</v>
      </c>
      <c r="U17" s="35"/>
      <c r="V17" s="165">
        <f>V10</f>
        <v>2</v>
      </c>
      <c r="W17" s="35"/>
      <c r="X17" s="35">
        <f>X10</f>
        <v>30</v>
      </c>
      <c r="Y17" s="35"/>
      <c r="Z17" s="165">
        <f>Z10</f>
        <v>3</v>
      </c>
      <c r="AA17" s="35"/>
      <c r="AB17" s="35"/>
      <c r="AC17" s="35"/>
      <c r="AD17" s="165"/>
      <c r="AE17" s="85">
        <f>AE10+AE11+AE12+AE13+AE14+AE15+AE16</f>
        <v>270</v>
      </c>
      <c r="AF17" s="85">
        <f>AF10+AF11+AF12+AF13+AF14+AF15+AF16</f>
        <v>485</v>
      </c>
      <c r="AG17" s="84">
        <f>AG10+AG11+AG12+AG14+AG15+AG16</f>
        <v>19</v>
      </c>
      <c r="AH17" s="4"/>
      <c r="AI17" s="4"/>
      <c r="AK17" s="4"/>
      <c r="AL17" s="4"/>
      <c r="AM17" s="4"/>
    </row>
    <row r="18" spans="1:39" ht="27" customHeight="1" thickBot="1" x14ac:dyDescent="0.4">
      <c r="A18" s="468" t="s">
        <v>33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</row>
    <row r="19" spans="1:39" ht="24" customHeight="1" x14ac:dyDescent="0.35">
      <c r="A19" s="95">
        <v>1</v>
      </c>
      <c r="B19" s="196" t="s">
        <v>91</v>
      </c>
      <c r="C19" s="191" t="s">
        <v>144</v>
      </c>
      <c r="D19" s="228" t="s">
        <v>72</v>
      </c>
      <c r="E19" s="39" t="s">
        <v>41</v>
      </c>
      <c r="F19" s="121"/>
      <c r="G19" s="96"/>
      <c r="H19" s="39">
        <v>90</v>
      </c>
      <c r="I19" s="39"/>
      <c r="J19" s="40">
        <v>7</v>
      </c>
      <c r="K19" s="39"/>
      <c r="L19" s="39">
        <v>90</v>
      </c>
      <c r="M19" s="39"/>
      <c r="N19" s="119">
        <v>4</v>
      </c>
      <c r="O19" s="39"/>
      <c r="P19" s="39">
        <v>75</v>
      </c>
      <c r="Q19" s="39"/>
      <c r="R19" s="40">
        <v>4</v>
      </c>
      <c r="S19" s="39"/>
      <c r="T19" s="39">
        <v>75</v>
      </c>
      <c r="U19" s="39"/>
      <c r="V19" s="40">
        <v>4</v>
      </c>
      <c r="W19" s="39"/>
      <c r="X19" s="39">
        <v>60</v>
      </c>
      <c r="Y19" s="39"/>
      <c r="Z19" s="40">
        <v>4</v>
      </c>
      <c r="AA19" s="39"/>
      <c r="AB19" s="39">
        <v>45</v>
      </c>
      <c r="AC19" s="39"/>
      <c r="AD19" s="40">
        <v>2</v>
      </c>
      <c r="AE19" s="39">
        <f>H19+L19+P19+T19+X19+AB19</f>
        <v>435</v>
      </c>
      <c r="AF19" s="39">
        <v>750</v>
      </c>
      <c r="AG19" s="40">
        <f>J19+N19+R19+V19+Z19+AD19</f>
        <v>25</v>
      </c>
    </row>
    <row r="20" spans="1:39" ht="23.25" customHeight="1" x14ac:dyDescent="0.35">
      <c r="A20" s="95">
        <v>2</v>
      </c>
      <c r="B20" s="197" t="s">
        <v>92</v>
      </c>
      <c r="C20" s="189" t="s">
        <v>145</v>
      </c>
      <c r="D20" s="70" t="s">
        <v>73</v>
      </c>
      <c r="E20" s="38" t="s">
        <v>41</v>
      </c>
      <c r="F20" s="122"/>
      <c r="G20" s="70"/>
      <c r="H20" s="38">
        <v>180</v>
      </c>
      <c r="I20" s="38"/>
      <c r="J20" s="36">
        <v>9</v>
      </c>
      <c r="K20" s="38"/>
      <c r="L20" s="38">
        <v>180</v>
      </c>
      <c r="M20" s="38"/>
      <c r="N20" s="41">
        <v>8</v>
      </c>
      <c r="O20" s="38"/>
      <c r="P20" s="38">
        <v>150</v>
      </c>
      <c r="Q20" s="38"/>
      <c r="R20" s="36">
        <v>8</v>
      </c>
      <c r="S20" s="38"/>
      <c r="T20" s="38">
        <v>150</v>
      </c>
      <c r="U20" s="38"/>
      <c r="V20" s="36">
        <v>8</v>
      </c>
      <c r="W20" s="38"/>
      <c r="X20" s="38">
        <v>120</v>
      </c>
      <c r="Y20" s="38"/>
      <c r="Z20" s="36">
        <v>7</v>
      </c>
      <c r="AA20" s="38"/>
      <c r="AB20" s="38">
        <v>90</v>
      </c>
      <c r="AC20" s="38"/>
      <c r="AD20" s="36">
        <v>4</v>
      </c>
      <c r="AE20" s="38">
        <f>H20+L20+P20+T20+X20+AB20</f>
        <v>870</v>
      </c>
      <c r="AF20" s="38">
        <v>1320</v>
      </c>
      <c r="AG20" s="36">
        <f>J20+N20+R20+V20+Z20+AD20</f>
        <v>44</v>
      </c>
    </row>
    <row r="21" spans="1:39" ht="45" customHeight="1" x14ac:dyDescent="0.35">
      <c r="A21" s="95">
        <v>3</v>
      </c>
      <c r="B21" s="197" t="s">
        <v>78</v>
      </c>
      <c r="C21" s="189" t="s">
        <v>146</v>
      </c>
      <c r="D21" s="70">
        <v>2.4</v>
      </c>
      <c r="E21" s="38" t="s">
        <v>42</v>
      </c>
      <c r="F21" s="122"/>
      <c r="G21" s="70"/>
      <c r="H21" s="38"/>
      <c r="I21" s="38"/>
      <c r="J21" s="36"/>
      <c r="K21" s="38"/>
      <c r="L21" s="38">
        <v>30</v>
      </c>
      <c r="M21" s="38"/>
      <c r="N21" s="41">
        <v>5</v>
      </c>
      <c r="O21" s="38"/>
      <c r="P21" s="38">
        <v>30</v>
      </c>
      <c r="Q21" s="38"/>
      <c r="R21" s="36">
        <v>3</v>
      </c>
      <c r="S21" s="38"/>
      <c r="T21" s="38">
        <v>30</v>
      </c>
      <c r="U21" s="38"/>
      <c r="V21" s="36">
        <v>2</v>
      </c>
      <c r="W21" s="38"/>
      <c r="X21" s="38"/>
      <c r="Y21" s="38"/>
      <c r="Z21" s="36"/>
      <c r="AA21" s="38"/>
      <c r="AB21" s="38"/>
      <c r="AC21" s="38"/>
      <c r="AD21" s="36"/>
      <c r="AE21" s="38">
        <f>L21+P21+T21</f>
        <v>90</v>
      </c>
      <c r="AF21" s="38">
        <v>250</v>
      </c>
      <c r="AG21" s="36">
        <f>N21+R21+V21</f>
        <v>10</v>
      </c>
    </row>
    <row r="22" spans="1:39" ht="42.75" customHeight="1" x14ac:dyDescent="0.35">
      <c r="A22" s="95">
        <v>4</v>
      </c>
      <c r="B22" s="197" t="s">
        <v>126</v>
      </c>
      <c r="C22" s="189" t="s">
        <v>147</v>
      </c>
      <c r="D22" s="70">
        <v>2.4</v>
      </c>
      <c r="E22" s="38" t="s">
        <v>42</v>
      </c>
      <c r="F22" s="122"/>
      <c r="G22" s="70"/>
      <c r="H22" s="38"/>
      <c r="I22" s="38"/>
      <c r="J22" s="36"/>
      <c r="K22" s="38"/>
      <c r="L22" s="38">
        <v>30</v>
      </c>
      <c r="M22" s="38"/>
      <c r="N22" s="41">
        <v>5</v>
      </c>
      <c r="O22" s="38"/>
      <c r="P22" s="38">
        <v>30</v>
      </c>
      <c r="Q22" s="38"/>
      <c r="R22" s="36">
        <v>3</v>
      </c>
      <c r="S22" s="38"/>
      <c r="T22" s="38">
        <v>30</v>
      </c>
      <c r="U22" s="38"/>
      <c r="V22" s="36">
        <v>2</v>
      </c>
      <c r="W22" s="38"/>
      <c r="X22" s="38"/>
      <c r="Y22" s="38"/>
      <c r="Z22" s="36"/>
      <c r="AA22" s="38"/>
      <c r="AB22" s="38"/>
      <c r="AC22" s="38"/>
      <c r="AD22" s="36"/>
      <c r="AE22" s="38">
        <f>L22+P22+T22</f>
        <v>90</v>
      </c>
      <c r="AF22" s="38">
        <v>250</v>
      </c>
      <c r="AG22" s="36">
        <f>N22+R22+V22</f>
        <v>10</v>
      </c>
    </row>
    <row r="23" spans="1:39" ht="24.75" customHeight="1" x14ac:dyDescent="0.35">
      <c r="A23" s="123">
        <v>5</v>
      </c>
      <c r="B23" s="124" t="s">
        <v>97</v>
      </c>
      <c r="C23" s="190" t="s">
        <v>148</v>
      </c>
      <c r="D23" s="229">
        <v>1</v>
      </c>
      <c r="E23" s="125"/>
      <c r="F23" s="126"/>
      <c r="G23" s="70">
        <v>30</v>
      </c>
      <c r="H23" s="38"/>
      <c r="I23" s="38"/>
      <c r="J23" s="36">
        <v>6</v>
      </c>
      <c r="K23" s="38"/>
      <c r="L23" s="38"/>
      <c r="M23" s="38"/>
      <c r="N23" s="41"/>
      <c r="O23" s="38"/>
      <c r="P23" s="38"/>
      <c r="Q23" s="38"/>
      <c r="R23" s="36"/>
      <c r="S23" s="38"/>
      <c r="T23" s="38"/>
      <c r="U23" s="38"/>
      <c r="V23" s="36"/>
      <c r="W23" s="38"/>
      <c r="X23" s="38"/>
      <c r="Y23" s="38"/>
      <c r="Z23" s="36"/>
      <c r="AA23" s="38"/>
      <c r="AB23" s="38"/>
      <c r="AC23" s="38"/>
      <c r="AD23" s="36"/>
      <c r="AE23" s="38">
        <f>G23</f>
        <v>30</v>
      </c>
      <c r="AF23" s="38">
        <v>150</v>
      </c>
      <c r="AG23" s="36">
        <f>J23</f>
        <v>6</v>
      </c>
    </row>
    <row r="24" spans="1:39" ht="24" customHeight="1" x14ac:dyDescent="0.35">
      <c r="A24" s="56">
        <v>6</v>
      </c>
      <c r="B24" s="162" t="s">
        <v>107</v>
      </c>
      <c r="C24" s="55" t="s">
        <v>149</v>
      </c>
      <c r="D24" s="56">
        <v>3</v>
      </c>
      <c r="E24" s="56"/>
      <c r="F24" s="56"/>
      <c r="G24" s="163"/>
      <c r="H24" s="125"/>
      <c r="I24" s="125"/>
      <c r="J24" s="88"/>
      <c r="K24" s="125">
        <v>30</v>
      </c>
      <c r="L24" s="125"/>
      <c r="M24" s="125"/>
      <c r="N24" s="161">
        <v>4</v>
      </c>
      <c r="O24" s="125"/>
      <c r="P24" s="125"/>
      <c r="Q24" s="125"/>
      <c r="R24" s="88"/>
      <c r="S24" s="125"/>
      <c r="T24" s="125"/>
      <c r="U24" s="125"/>
      <c r="V24" s="88"/>
      <c r="W24" s="125"/>
      <c r="X24" s="125"/>
      <c r="Y24" s="125"/>
      <c r="Z24" s="88"/>
      <c r="AA24" s="125"/>
      <c r="AB24" s="125"/>
      <c r="AC24" s="125"/>
      <c r="AD24" s="88"/>
      <c r="AE24" s="125">
        <f>P24+O24+L24+K24</f>
        <v>30</v>
      </c>
      <c r="AF24" s="125">
        <v>100</v>
      </c>
      <c r="AG24" s="88">
        <f>R24+N24</f>
        <v>4</v>
      </c>
    </row>
    <row r="25" spans="1:39" s="8" customFormat="1" ht="22.5" customHeight="1" thickBot="1" x14ac:dyDescent="0.4">
      <c r="A25" s="448" t="s">
        <v>11</v>
      </c>
      <c r="B25" s="449"/>
      <c r="C25" s="449"/>
      <c r="D25" s="449"/>
      <c r="E25" s="449"/>
      <c r="F25" s="450"/>
      <c r="G25" s="83">
        <f>G23</f>
        <v>30</v>
      </c>
      <c r="H25" s="35">
        <f>H19+H20+H23</f>
        <v>270</v>
      </c>
      <c r="I25" s="35"/>
      <c r="J25" s="165">
        <f>J19+J20+J23</f>
        <v>22</v>
      </c>
      <c r="K25" s="35">
        <f>K24</f>
        <v>30</v>
      </c>
      <c r="L25" s="35">
        <f>L19+L20+L21+L22+L24</f>
        <v>330</v>
      </c>
      <c r="M25" s="35"/>
      <c r="N25" s="185">
        <f>N19+N20+N21+N22+N24</f>
        <v>26</v>
      </c>
      <c r="O25" s="35">
        <f>O24</f>
        <v>0</v>
      </c>
      <c r="P25" s="35">
        <f>P19+P20+P21+P22+P24</f>
        <v>285</v>
      </c>
      <c r="Q25" s="35"/>
      <c r="R25" s="165">
        <f>R19+R20+R21+R22+R24</f>
        <v>18</v>
      </c>
      <c r="S25" s="35"/>
      <c r="T25" s="35">
        <f>T19+T20+T21+T22</f>
        <v>285</v>
      </c>
      <c r="U25" s="35"/>
      <c r="V25" s="165">
        <f>V19+V20+V21+V22</f>
        <v>16</v>
      </c>
      <c r="W25" s="35"/>
      <c r="X25" s="35">
        <f>X19+X20</f>
        <v>180</v>
      </c>
      <c r="Y25" s="35"/>
      <c r="Z25" s="165">
        <f>+Z19+Z20</f>
        <v>11</v>
      </c>
      <c r="AA25" s="35"/>
      <c r="AB25" s="35">
        <f>AB19+AB20</f>
        <v>135</v>
      </c>
      <c r="AC25" s="35"/>
      <c r="AD25" s="165">
        <f>AD19+AD20</f>
        <v>6</v>
      </c>
      <c r="AE25" s="35">
        <f>AE19+AE20+AE21+AE22+AE23+AE24</f>
        <v>1545</v>
      </c>
      <c r="AF25" s="35">
        <f>AF24+AF19+AF20+AF21+AF22+AF23</f>
        <v>2820</v>
      </c>
      <c r="AG25" s="84">
        <f>AG19+AG20+AG21+AG22+AG23+AG24</f>
        <v>99</v>
      </c>
      <c r="AH25" s="4"/>
      <c r="AI25" s="4"/>
      <c r="AK25" s="4"/>
      <c r="AL25" s="4"/>
      <c r="AM25" s="4"/>
    </row>
    <row r="26" spans="1:39" ht="32.25" customHeight="1" x14ac:dyDescent="0.35">
      <c r="A26" s="451" t="s">
        <v>34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</row>
    <row r="27" spans="1:39" ht="18" customHeight="1" x14ac:dyDescent="0.35">
      <c r="A27" s="453" t="s">
        <v>104</v>
      </c>
      <c r="B27" s="454"/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</row>
    <row r="28" spans="1:39" s="9" customFormat="1" ht="24.75" customHeight="1" x14ac:dyDescent="0.35">
      <c r="A28" s="45">
        <v>1</v>
      </c>
      <c r="B28" s="46" t="s">
        <v>43</v>
      </c>
      <c r="C28" s="170" t="s">
        <v>150</v>
      </c>
      <c r="D28" s="82"/>
      <c r="E28" s="48" t="s">
        <v>58</v>
      </c>
      <c r="F28" s="65"/>
      <c r="G28" s="66"/>
      <c r="H28" s="48"/>
      <c r="I28" s="48"/>
      <c r="J28" s="36"/>
      <c r="K28" s="51"/>
      <c r="L28" s="51"/>
      <c r="M28" s="51"/>
      <c r="N28" s="37"/>
      <c r="O28" s="48"/>
      <c r="P28" s="48">
        <v>30</v>
      </c>
      <c r="Q28" s="48"/>
      <c r="R28" s="36">
        <v>2</v>
      </c>
      <c r="S28" s="48"/>
      <c r="T28" s="48">
        <v>45</v>
      </c>
      <c r="U28" s="48"/>
      <c r="V28" s="36">
        <v>4</v>
      </c>
      <c r="W28" s="48"/>
      <c r="X28" s="48">
        <v>45</v>
      </c>
      <c r="Y28" s="48"/>
      <c r="Z28" s="36">
        <v>4</v>
      </c>
      <c r="AA28" s="48"/>
      <c r="AB28" s="48">
        <v>45</v>
      </c>
      <c r="AC28" s="48"/>
      <c r="AD28" s="36">
        <v>6</v>
      </c>
      <c r="AE28" s="48">
        <f>T28+X28+AB28+P28</f>
        <v>165</v>
      </c>
      <c r="AF28" s="48">
        <v>400</v>
      </c>
      <c r="AG28" s="36">
        <f>V28+Z28+AD28+R28</f>
        <v>16</v>
      </c>
      <c r="AK28" s="4"/>
      <c r="AL28" s="4"/>
      <c r="AM28" s="4"/>
    </row>
    <row r="29" spans="1:39" s="9" customFormat="1" ht="24.75" customHeight="1" x14ac:dyDescent="0.35">
      <c r="A29" s="142">
        <v>2</v>
      </c>
      <c r="B29" s="198" t="s">
        <v>88</v>
      </c>
      <c r="C29" s="169" t="s">
        <v>151</v>
      </c>
      <c r="D29" s="82"/>
      <c r="E29" s="141">
        <v>5.6</v>
      </c>
      <c r="F29" s="143"/>
      <c r="G29" s="144"/>
      <c r="H29" s="141"/>
      <c r="I29" s="48"/>
      <c r="J29" s="36"/>
      <c r="K29" s="51"/>
      <c r="L29" s="167"/>
      <c r="M29" s="51"/>
      <c r="N29" s="94"/>
      <c r="O29" s="141"/>
      <c r="P29" s="141"/>
      <c r="Q29" s="141"/>
      <c r="R29" s="36"/>
      <c r="S29" s="141"/>
      <c r="T29" s="141"/>
      <c r="U29" s="141"/>
      <c r="V29" s="40"/>
      <c r="W29" s="48">
        <v>30</v>
      </c>
      <c r="X29" s="141"/>
      <c r="Y29" s="141"/>
      <c r="Z29" s="36">
        <v>2</v>
      </c>
      <c r="AA29" s="141">
        <v>15</v>
      </c>
      <c r="AB29" s="141"/>
      <c r="AC29" s="141"/>
      <c r="AD29" s="40">
        <v>1</v>
      </c>
      <c r="AE29" s="141">
        <f>W29+AA29+S29</f>
        <v>45</v>
      </c>
      <c r="AF29" s="141">
        <v>75</v>
      </c>
      <c r="AG29" s="36">
        <f>V29+Z29+AD29</f>
        <v>3</v>
      </c>
      <c r="AK29" s="4"/>
      <c r="AL29" s="4"/>
      <c r="AM29" s="4"/>
    </row>
    <row r="30" spans="1:39" s="9" customFormat="1" ht="27" customHeight="1" x14ac:dyDescent="0.35">
      <c r="A30" s="142">
        <v>3</v>
      </c>
      <c r="B30" s="206" t="s">
        <v>89</v>
      </c>
      <c r="C30" s="168" t="s">
        <v>152</v>
      </c>
      <c r="D30" s="82"/>
      <c r="E30" s="141">
        <v>5.6</v>
      </c>
      <c r="F30" s="157"/>
      <c r="G30" s="144"/>
      <c r="H30" s="141"/>
      <c r="I30" s="48"/>
      <c r="J30" s="36"/>
      <c r="K30" s="47"/>
      <c r="L30" s="146"/>
      <c r="M30" s="47"/>
      <c r="N30" s="94"/>
      <c r="O30" s="141"/>
      <c r="P30" s="141"/>
      <c r="Q30" s="141"/>
      <c r="R30" s="36"/>
      <c r="S30" s="141"/>
      <c r="T30" s="141"/>
      <c r="U30" s="141"/>
      <c r="V30" s="40"/>
      <c r="W30" s="48">
        <v>30</v>
      </c>
      <c r="X30" s="141"/>
      <c r="Y30" s="141"/>
      <c r="Z30" s="36">
        <v>2</v>
      </c>
      <c r="AA30" s="141">
        <v>15</v>
      </c>
      <c r="AB30" s="141"/>
      <c r="AC30" s="141"/>
      <c r="AD30" s="40">
        <v>1</v>
      </c>
      <c r="AE30" s="141">
        <f>O30+S30+W30+AA30</f>
        <v>45</v>
      </c>
      <c r="AF30" s="141">
        <v>75</v>
      </c>
      <c r="AG30" s="36">
        <f>R30+V30+Z30+AD30</f>
        <v>3</v>
      </c>
      <c r="AK30" s="4"/>
      <c r="AL30" s="4"/>
      <c r="AM30" s="4"/>
    </row>
    <row r="31" spans="1:39" s="9" customFormat="1" ht="20.25" customHeight="1" thickBot="1" x14ac:dyDescent="0.4">
      <c r="A31" s="404" t="s">
        <v>11</v>
      </c>
      <c r="B31" s="405"/>
      <c r="C31" s="405"/>
      <c r="D31" s="405"/>
      <c r="E31" s="405"/>
      <c r="F31" s="406"/>
      <c r="G31" s="86"/>
      <c r="H31" s="87"/>
      <c r="I31" s="87"/>
      <c r="J31" s="164"/>
      <c r="K31" s="87"/>
      <c r="L31" s="87"/>
      <c r="M31" s="87"/>
      <c r="N31" s="164"/>
      <c r="O31" s="35">
        <f>O30</f>
        <v>0</v>
      </c>
      <c r="P31" s="35">
        <f>P28</f>
        <v>30</v>
      </c>
      <c r="Q31" s="35"/>
      <c r="R31" s="165">
        <f>R28</f>
        <v>2</v>
      </c>
      <c r="S31" s="35">
        <f>S30</f>
        <v>0</v>
      </c>
      <c r="T31" s="35">
        <f>T28</f>
        <v>45</v>
      </c>
      <c r="U31" s="35"/>
      <c r="V31" s="165">
        <f>V28+V30</f>
        <v>4</v>
      </c>
      <c r="W31" s="35">
        <f>W30+W29</f>
        <v>60</v>
      </c>
      <c r="X31" s="35">
        <f>X28</f>
        <v>45</v>
      </c>
      <c r="Y31" s="35"/>
      <c r="Z31" s="165">
        <f>Z28+Z30+Z29</f>
        <v>8</v>
      </c>
      <c r="AA31" s="35">
        <f>AA30+AA29</f>
        <v>30</v>
      </c>
      <c r="AB31" s="35">
        <f>AB28</f>
        <v>45</v>
      </c>
      <c r="AC31" s="35"/>
      <c r="AD31" s="165">
        <f>AD28+AD30+AD29</f>
        <v>8</v>
      </c>
      <c r="AE31" s="35">
        <f>AE28+AE30+AE29</f>
        <v>255</v>
      </c>
      <c r="AF31" s="35">
        <f>AF28+AF30+AF29</f>
        <v>550</v>
      </c>
      <c r="AG31" s="165">
        <f>AG28+AG30+AG29</f>
        <v>22</v>
      </c>
      <c r="AK31" s="4"/>
      <c r="AL31" s="4"/>
      <c r="AM31" s="4"/>
    </row>
    <row r="32" spans="1:39" ht="17.25" customHeight="1" thickBot="1" x14ac:dyDescent="0.4">
      <c r="A32" s="428" t="s">
        <v>127</v>
      </c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</row>
    <row r="33" spans="1:39" s="9" customFormat="1" ht="27.75" customHeight="1" x14ac:dyDescent="0.35">
      <c r="A33" s="89">
        <v>4</v>
      </c>
      <c r="B33" s="199" t="s">
        <v>61</v>
      </c>
      <c r="C33" s="173" t="s">
        <v>153</v>
      </c>
      <c r="D33" s="92">
        <v>6</v>
      </c>
      <c r="E33" s="93">
        <v>6</v>
      </c>
      <c r="F33" s="91"/>
      <c r="G33" s="92"/>
      <c r="H33" s="93"/>
      <c r="I33" s="93"/>
      <c r="J33" s="40"/>
      <c r="K33" s="90"/>
      <c r="L33" s="90"/>
      <c r="M33" s="90"/>
      <c r="N33" s="94"/>
      <c r="O33" s="93"/>
      <c r="P33" s="93"/>
      <c r="Q33" s="93"/>
      <c r="R33" s="40"/>
      <c r="S33" s="93"/>
      <c r="T33" s="93"/>
      <c r="U33" s="93"/>
      <c r="V33" s="40"/>
      <c r="W33" s="93"/>
      <c r="X33" s="93"/>
      <c r="Y33" s="93"/>
      <c r="Z33" s="40"/>
      <c r="AA33" s="93"/>
      <c r="AB33" s="93">
        <v>45</v>
      </c>
      <c r="AC33" s="93"/>
      <c r="AD33" s="40">
        <v>4</v>
      </c>
      <c r="AE33" s="93">
        <f>X33+AB33</f>
        <v>45</v>
      </c>
      <c r="AF33" s="93">
        <v>100</v>
      </c>
      <c r="AG33" s="40">
        <f>Z33+AD33</f>
        <v>4</v>
      </c>
      <c r="AK33" s="4"/>
      <c r="AL33" s="4"/>
      <c r="AM33" s="4"/>
    </row>
    <row r="34" spans="1:39" s="9" customFormat="1" ht="46.5" customHeight="1" x14ac:dyDescent="0.35">
      <c r="A34" s="52">
        <v>5</v>
      </c>
      <c r="B34" s="200" t="s">
        <v>71</v>
      </c>
      <c r="C34" s="174" t="s">
        <v>154</v>
      </c>
      <c r="D34" s="68">
        <v>3.5</v>
      </c>
      <c r="E34" s="54" t="s">
        <v>59</v>
      </c>
      <c r="F34" s="67"/>
      <c r="G34" s="68"/>
      <c r="H34" s="54"/>
      <c r="I34" s="54"/>
      <c r="J34" s="36"/>
      <c r="K34" s="53"/>
      <c r="L34" s="53"/>
      <c r="M34" s="53"/>
      <c r="N34" s="37"/>
      <c r="O34" s="54"/>
      <c r="P34" s="54">
        <v>30</v>
      </c>
      <c r="Q34" s="54"/>
      <c r="R34" s="36">
        <v>4</v>
      </c>
      <c r="S34" s="54"/>
      <c r="T34" s="54">
        <v>45</v>
      </c>
      <c r="U34" s="54"/>
      <c r="V34" s="36">
        <v>3</v>
      </c>
      <c r="W34" s="54"/>
      <c r="X34" s="54">
        <v>30</v>
      </c>
      <c r="Y34" s="54"/>
      <c r="Z34" s="36">
        <v>2</v>
      </c>
      <c r="AA34" s="54"/>
      <c r="AB34" s="54"/>
      <c r="AC34" s="54"/>
      <c r="AD34" s="36"/>
      <c r="AE34" s="54">
        <f>T34+X34+P34</f>
        <v>105</v>
      </c>
      <c r="AF34" s="54">
        <v>225</v>
      </c>
      <c r="AG34" s="36">
        <f>V34+Z34+R34</f>
        <v>9</v>
      </c>
      <c r="AK34" s="4"/>
      <c r="AL34" s="4"/>
      <c r="AM34" s="4"/>
    </row>
    <row r="35" spans="1:39" s="9" customFormat="1" ht="24.75" customHeight="1" x14ac:dyDescent="0.35">
      <c r="A35" s="52">
        <v>6</v>
      </c>
      <c r="B35" s="156" t="s">
        <v>44</v>
      </c>
      <c r="C35" s="174" t="s">
        <v>155</v>
      </c>
      <c r="D35" s="227"/>
      <c r="E35" s="54">
        <v>5.6</v>
      </c>
      <c r="F35" s="155"/>
      <c r="G35" s="68"/>
      <c r="H35" s="54"/>
      <c r="I35" s="153"/>
      <c r="J35" s="88"/>
      <c r="K35" s="154"/>
      <c r="L35" s="53"/>
      <c r="M35" s="154"/>
      <c r="N35" s="37"/>
      <c r="O35" s="54"/>
      <c r="P35" s="54"/>
      <c r="Q35" s="54"/>
      <c r="R35" s="88"/>
      <c r="S35" s="54"/>
      <c r="T35" s="54"/>
      <c r="U35" s="54"/>
      <c r="V35" s="36"/>
      <c r="W35" s="153"/>
      <c r="X35" s="54">
        <v>30</v>
      </c>
      <c r="Y35" s="54"/>
      <c r="Z35" s="88">
        <v>2</v>
      </c>
      <c r="AA35" s="54"/>
      <c r="AB35" s="54">
        <v>30</v>
      </c>
      <c r="AC35" s="54"/>
      <c r="AD35" s="36">
        <v>2</v>
      </c>
      <c r="AE35" s="54">
        <f>AB35+X35</f>
        <v>60</v>
      </c>
      <c r="AF35" s="54">
        <v>100</v>
      </c>
      <c r="AG35" s="88">
        <f>AD35+Z35</f>
        <v>4</v>
      </c>
      <c r="AK35" s="4"/>
      <c r="AL35" s="4"/>
      <c r="AM35" s="4"/>
    </row>
    <row r="36" spans="1:39" s="9" customFormat="1" ht="20.25" customHeight="1" thickBot="1" x14ac:dyDescent="0.4">
      <c r="A36" s="404" t="s">
        <v>11</v>
      </c>
      <c r="B36" s="405"/>
      <c r="C36" s="405"/>
      <c r="D36" s="405"/>
      <c r="E36" s="405"/>
      <c r="F36" s="406"/>
      <c r="G36" s="86"/>
      <c r="H36" s="87"/>
      <c r="I36" s="87"/>
      <c r="J36" s="164"/>
      <c r="K36" s="87"/>
      <c r="L36" s="87"/>
      <c r="M36" s="87"/>
      <c r="N36" s="164"/>
      <c r="O36" s="35"/>
      <c r="P36" s="35">
        <f>P34</f>
        <v>30</v>
      </c>
      <c r="Q36" s="35"/>
      <c r="R36" s="165">
        <f>R34</f>
        <v>4</v>
      </c>
      <c r="S36" s="35"/>
      <c r="T36" s="35">
        <f>T34</f>
        <v>45</v>
      </c>
      <c r="U36" s="35"/>
      <c r="V36" s="165">
        <f>V34</f>
        <v>3</v>
      </c>
      <c r="W36" s="35"/>
      <c r="X36" s="35">
        <f>X33+X34+X35</f>
        <v>60</v>
      </c>
      <c r="Y36" s="35"/>
      <c r="Z36" s="165">
        <f>Z33+Z34+Z35</f>
        <v>4</v>
      </c>
      <c r="AA36" s="35"/>
      <c r="AB36" s="35">
        <f>AB33+AB35</f>
        <v>75</v>
      </c>
      <c r="AC36" s="35"/>
      <c r="AD36" s="165">
        <f>AD33+AD35</f>
        <v>6</v>
      </c>
      <c r="AE36" s="35">
        <f>AE33+AE34+AE35</f>
        <v>210</v>
      </c>
      <c r="AF36" s="35">
        <f>AF33+AF34+AF35</f>
        <v>425</v>
      </c>
      <c r="AG36" s="165">
        <f>AG33+AG34+AG35</f>
        <v>17</v>
      </c>
      <c r="AK36" s="4"/>
      <c r="AL36" s="4"/>
      <c r="AM36" s="4"/>
    </row>
    <row r="37" spans="1:39" ht="23.25" customHeight="1" thickBot="1" x14ac:dyDescent="0.4">
      <c r="A37" s="412" t="s">
        <v>128</v>
      </c>
      <c r="B37" s="427"/>
      <c r="C37" s="427"/>
      <c r="D37" s="427"/>
      <c r="E37" s="427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  <c r="T37" s="413"/>
      <c r="U37" s="413"/>
      <c r="V37" s="413"/>
      <c r="W37" s="413"/>
      <c r="X37" s="413"/>
      <c r="Y37" s="413"/>
      <c r="Z37" s="413"/>
      <c r="AA37" s="413"/>
      <c r="AB37" s="413"/>
      <c r="AC37" s="413"/>
      <c r="AD37" s="413"/>
      <c r="AE37" s="413"/>
      <c r="AF37" s="413"/>
      <c r="AG37" s="413"/>
    </row>
    <row r="38" spans="1:39" s="9" customFormat="1" ht="48.75" customHeight="1" x14ac:dyDescent="0.35">
      <c r="A38" s="55">
        <v>7</v>
      </c>
      <c r="B38" s="194" t="s">
        <v>62</v>
      </c>
      <c r="C38" s="175" t="s">
        <v>156</v>
      </c>
      <c r="D38" s="224">
        <v>3.5</v>
      </c>
      <c r="E38" s="225" t="s">
        <v>59</v>
      </c>
      <c r="F38" s="69"/>
      <c r="G38" s="70"/>
      <c r="H38" s="38"/>
      <c r="I38" s="38"/>
      <c r="J38" s="36"/>
      <c r="K38" s="56"/>
      <c r="L38" s="56"/>
      <c r="M38" s="56"/>
      <c r="N38" s="37"/>
      <c r="O38" s="38"/>
      <c r="P38" s="38">
        <v>30</v>
      </c>
      <c r="Q38" s="38"/>
      <c r="R38" s="36">
        <v>4</v>
      </c>
      <c r="S38" s="38"/>
      <c r="T38" s="38">
        <v>45</v>
      </c>
      <c r="U38" s="38"/>
      <c r="V38" s="36">
        <v>3</v>
      </c>
      <c r="W38" s="38"/>
      <c r="X38" s="38">
        <v>45</v>
      </c>
      <c r="Y38" s="38"/>
      <c r="Z38" s="36">
        <v>4</v>
      </c>
      <c r="AA38" s="38"/>
      <c r="AB38" s="38"/>
      <c r="AC38" s="38"/>
      <c r="AD38" s="36"/>
      <c r="AE38" s="38">
        <f>T38+X38+P38</f>
        <v>120</v>
      </c>
      <c r="AF38" s="38">
        <v>275</v>
      </c>
      <c r="AG38" s="36">
        <f>V38+Z38+R38</f>
        <v>11</v>
      </c>
      <c r="AK38" s="4"/>
      <c r="AL38" s="4"/>
      <c r="AM38" s="4"/>
    </row>
    <row r="39" spans="1:39" s="9" customFormat="1" ht="45.75" customHeight="1" x14ac:dyDescent="0.35">
      <c r="A39" s="55">
        <v>8</v>
      </c>
      <c r="B39" s="195" t="s">
        <v>63</v>
      </c>
      <c r="C39" s="176" t="s">
        <v>157</v>
      </c>
      <c r="D39" s="226">
        <v>6</v>
      </c>
      <c r="E39" s="38">
        <v>6</v>
      </c>
      <c r="F39" s="69"/>
      <c r="G39" s="70"/>
      <c r="H39" s="38"/>
      <c r="I39" s="38"/>
      <c r="J39" s="36"/>
      <c r="K39" s="56"/>
      <c r="L39" s="56"/>
      <c r="M39" s="56"/>
      <c r="N39" s="37"/>
      <c r="O39" s="38"/>
      <c r="P39" s="38"/>
      <c r="Q39" s="38"/>
      <c r="R39" s="36"/>
      <c r="S39" s="38"/>
      <c r="T39" s="38"/>
      <c r="U39" s="38"/>
      <c r="V39" s="36"/>
      <c r="W39" s="38"/>
      <c r="X39" s="38"/>
      <c r="Y39" s="38"/>
      <c r="Z39" s="36"/>
      <c r="AA39" s="38"/>
      <c r="AB39" s="38">
        <v>45</v>
      </c>
      <c r="AC39" s="38"/>
      <c r="AD39" s="36">
        <v>3</v>
      </c>
      <c r="AE39" s="38">
        <f>X39+AB39</f>
        <v>45</v>
      </c>
      <c r="AF39" s="38">
        <v>75</v>
      </c>
      <c r="AG39" s="36">
        <f>Z39+AD39</f>
        <v>3</v>
      </c>
      <c r="AK39" s="4"/>
      <c r="AL39" s="4"/>
      <c r="AM39" s="4"/>
    </row>
    <row r="40" spans="1:39" s="9" customFormat="1" ht="24.75" customHeight="1" x14ac:dyDescent="0.35">
      <c r="A40" s="55">
        <v>9</v>
      </c>
      <c r="B40" s="195" t="s">
        <v>79</v>
      </c>
      <c r="C40" s="176" t="s">
        <v>158</v>
      </c>
      <c r="D40" s="226"/>
      <c r="E40" s="38">
        <v>6</v>
      </c>
      <c r="F40" s="69"/>
      <c r="G40" s="70"/>
      <c r="H40" s="38"/>
      <c r="I40" s="38"/>
      <c r="J40" s="36"/>
      <c r="K40" s="56"/>
      <c r="L40" s="56"/>
      <c r="M40" s="56"/>
      <c r="N40" s="37"/>
      <c r="O40" s="38"/>
      <c r="P40" s="38"/>
      <c r="Q40" s="38"/>
      <c r="R40" s="36"/>
      <c r="S40" s="38"/>
      <c r="T40" s="38"/>
      <c r="U40" s="38"/>
      <c r="V40" s="36"/>
      <c r="W40" s="38"/>
      <c r="X40" s="38"/>
      <c r="Y40" s="38"/>
      <c r="Z40" s="36"/>
      <c r="AA40" s="38"/>
      <c r="AB40" s="38">
        <v>45</v>
      </c>
      <c r="AC40" s="38"/>
      <c r="AD40" s="36">
        <v>3</v>
      </c>
      <c r="AE40" s="38">
        <f>AB40+X40</f>
        <v>45</v>
      </c>
      <c r="AF40" s="38">
        <v>75</v>
      </c>
      <c r="AG40" s="36">
        <f>AD40+Z40</f>
        <v>3</v>
      </c>
      <c r="AK40" s="4"/>
      <c r="AL40" s="4"/>
      <c r="AM40" s="4"/>
    </row>
    <row r="41" spans="1:39" s="9" customFormat="1" ht="23.25" customHeight="1" thickBot="1" x14ac:dyDescent="0.4">
      <c r="A41" s="404" t="s">
        <v>11</v>
      </c>
      <c r="B41" s="405"/>
      <c r="C41" s="405"/>
      <c r="D41" s="405"/>
      <c r="E41" s="405"/>
      <c r="F41" s="406"/>
      <c r="G41" s="86"/>
      <c r="H41" s="87"/>
      <c r="I41" s="87"/>
      <c r="J41" s="164"/>
      <c r="K41" s="87"/>
      <c r="L41" s="87"/>
      <c r="M41" s="87"/>
      <c r="N41" s="164"/>
      <c r="O41" s="35"/>
      <c r="P41" s="35">
        <f>P38</f>
        <v>30</v>
      </c>
      <c r="Q41" s="35"/>
      <c r="R41" s="165">
        <f>R38</f>
        <v>4</v>
      </c>
      <c r="S41" s="35"/>
      <c r="T41" s="35">
        <f>T38</f>
        <v>45</v>
      </c>
      <c r="U41" s="35"/>
      <c r="V41" s="165">
        <f>V38</f>
        <v>3</v>
      </c>
      <c r="W41" s="35"/>
      <c r="X41" s="35">
        <f>X38+X39+X40</f>
        <v>45</v>
      </c>
      <c r="Y41" s="35"/>
      <c r="Z41" s="165">
        <f>Z38+Z39+Z40</f>
        <v>4</v>
      </c>
      <c r="AA41" s="35"/>
      <c r="AB41" s="35">
        <f>AB39+AB40</f>
        <v>90</v>
      </c>
      <c r="AC41" s="35"/>
      <c r="AD41" s="165">
        <f>AD39+AD40</f>
        <v>6</v>
      </c>
      <c r="AE41" s="35">
        <f>AE38+AE39+AE40</f>
        <v>210</v>
      </c>
      <c r="AF41" s="35">
        <f>AF38+AF39+AF40</f>
        <v>425</v>
      </c>
      <c r="AG41" s="165">
        <f>AG38+AG39+AG40</f>
        <v>17</v>
      </c>
      <c r="AK41" s="4"/>
      <c r="AL41" s="4"/>
      <c r="AM41" s="4"/>
    </row>
    <row r="42" spans="1:39" ht="18.75" customHeight="1" thickBot="1" x14ac:dyDescent="0.4">
      <c r="A42" s="428" t="s">
        <v>129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</row>
    <row r="43" spans="1:39" s="9" customFormat="1" ht="43.5" customHeight="1" x14ac:dyDescent="0.35">
      <c r="A43" s="114">
        <v>10</v>
      </c>
      <c r="B43" s="192" t="s">
        <v>100</v>
      </c>
      <c r="C43" s="177" t="s">
        <v>159</v>
      </c>
      <c r="D43" s="117">
        <v>4.5999999999999996</v>
      </c>
      <c r="E43" s="118" t="s">
        <v>58</v>
      </c>
      <c r="F43" s="116"/>
      <c r="G43" s="117"/>
      <c r="H43" s="118"/>
      <c r="I43" s="118"/>
      <c r="J43" s="40"/>
      <c r="K43" s="115"/>
      <c r="L43" s="115"/>
      <c r="M43" s="115"/>
      <c r="N43" s="94"/>
      <c r="O43" s="118"/>
      <c r="P43" s="118">
        <v>30</v>
      </c>
      <c r="Q43" s="118"/>
      <c r="R43" s="40">
        <v>4</v>
      </c>
      <c r="S43" s="118"/>
      <c r="T43" s="118">
        <v>30</v>
      </c>
      <c r="U43" s="118"/>
      <c r="V43" s="40">
        <v>3</v>
      </c>
      <c r="W43" s="118"/>
      <c r="X43" s="118">
        <v>30</v>
      </c>
      <c r="Y43" s="118"/>
      <c r="Z43" s="40">
        <v>2</v>
      </c>
      <c r="AA43" s="118"/>
      <c r="AB43" s="118">
        <v>30</v>
      </c>
      <c r="AC43" s="118"/>
      <c r="AD43" s="40">
        <v>3</v>
      </c>
      <c r="AE43" s="118">
        <f>T43+X43+AB43+P43</f>
        <v>120</v>
      </c>
      <c r="AF43" s="118">
        <v>300</v>
      </c>
      <c r="AG43" s="40">
        <f>V43+Z43+AD43+R43</f>
        <v>12</v>
      </c>
      <c r="AK43" s="4"/>
      <c r="AL43" s="4"/>
      <c r="AM43" s="4"/>
    </row>
    <row r="44" spans="1:39" s="9" customFormat="1" ht="29.25" customHeight="1" x14ac:dyDescent="0.35">
      <c r="A44" s="59">
        <v>11</v>
      </c>
      <c r="B44" s="193" t="s">
        <v>84</v>
      </c>
      <c r="C44" s="178" t="s">
        <v>160</v>
      </c>
      <c r="D44" s="72">
        <v>5</v>
      </c>
      <c r="E44" s="61">
        <v>4.5</v>
      </c>
      <c r="F44" s="71"/>
      <c r="G44" s="72"/>
      <c r="H44" s="61"/>
      <c r="I44" s="61"/>
      <c r="J44" s="36"/>
      <c r="K44" s="60"/>
      <c r="L44" s="60"/>
      <c r="M44" s="60"/>
      <c r="N44" s="37"/>
      <c r="O44" s="61"/>
      <c r="P44" s="61"/>
      <c r="Q44" s="61"/>
      <c r="R44" s="36"/>
      <c r="S44" s="61"/>
      <c r="T44" s="61">
        <v>30</v>
      </c>
      <c r="U44" s="61"/>
      <c r="V44" s="36">
        <v>2</v>
      </c>
      <c r="W44" s="61"/>
      <c r="X44" s="61">
        <v>30</v>
      </c>
      <c r="Y44" s="61"/>
      <c r="Z44" s="36">
        <v>2</v>
      </c>
      <c r="AA44" s="61"/>
      <c r="AB44" s="61"/>
      <c r="AC44" s="61"/>
      <c r="AD44" s="36"/>
      <c r="AE44" s="61">
        <f>T44+X44</f>
        <v>60</v>
      </c>
      <c r="AF44" s="61">
        <v>100</v>
      </c>
      <c r="AG44" s="36">
        <f>V44+Z44+AD44</f>
        <v>4</v>
      </c>
      <c r="AK44" s="4"/>
      <c r="AL44" s="4"/>
      <c r="AM44" s="4"/>
    </row>
    <row r="45" spans="1:39" s="9" customFormat="1" ht="24.75" customHeight="1" x14ac:dyDescent="0.35">
      <c r="A45" s="59">
        <v>12</v>
      </c>
      <c r="B45" s="193" t="s">
        <v>85</v>
      </c>
      <c r="C45" s="179" t="s">
        <v>161</v>
      </c>
      <c r="D45" s="223"/>
      <c r="E45" s="61">
        <v>6</v>
      </c>
      <c r="F45" s="71"/>
      <c r="G45" s="72"/>
      <c r="H45" s="61"/>
      <c r="I45" s="61"/>
      <c r="J45" s="36"/>
      <c r="K45" s="60"/>
      <c r="L45" s="60"/>
      <c r="M45" s="60"/>
      <c r="N45" s="37"/>
      <c r="O45" s="61"/>
      <c r="P45" s="61"/>
      <c r="Q45" s="61"/>
      <c r="R45" s="36"/>
      <c r="S45" s="61"/>
      <c r="T45" s="61"/>
      <c r="U45" s="61"/>
      <c r="V45" s="36"/>
      <c r="W45" s="61"/>
      <c r="X45" s="61"/>
      <c r="Y45" s="61"/>
      <c r="Z45" s="36"/>
      <c r="AA45" s="61"/>
      <c r="AB45" s="61">
        <v>30</v>
      </c>
      <c r="AC45" s="61"/>
      <c r="AD45" s="36">
        <v>3</v>
      </c>
      <c r="AE45" s="61">
        <f>AB45</f>
        <v>30</v>
      </c>
      <c r="AF45" s="61">
        <v>75</v>
      </c>
      <c r="AG45" s="36">
        <f>AD45</f>
        <v>3</v>
      </c>
      <c r="AK45" s="4"/>
      <c r="AL45" s="4"/>
      <c r="AM45" s="4"/>
    </row>
    <row r="46" spans="1:39" s="9" customFormat="1" ht="23.25" customHeight="1" thickBot="1" x14ac:dyDescent="0.4">
      <c r="A46" s="404" t="s">
        <v>11</v>
      </c>
      <c r="B46" s="405"/>
      <c r="C46" s="405"/>
      <c r="D46" s="405"/>
      <c r="E46" s="405"/>
      <c r="F46" s="406"/>
      <c r="G46" s="86"/>
      <c r="H46" s="87"/>
      <c r="I46" s="87"/>
      <c r="J46" s="164"/>
      <c r="K46" s="87"/>
      <c r="L46" s="87"/>
      <c r="M46" s="87"/>
      <c r="N46" s="164"/>
      <c r="O46" s="35"/>
      <c r="P46" s="35">
        <f>P43</f>
        <v>30</v>
      </c>
      <c r="Q46" s="35"/>
      <c r="R46" s="165">
        <f>R43</f>
        <v>4</v>
      </c>
      <c r="S46" s="35"/>
      <c r="T46" s="35">
        <f>T43+T44</f>
        <v>60</v>
      </c>
      <c r="U46" s="35"/>
      <c r="V46" s="165">
        <f>V43+V44</f>
        <v>5</v>
      </c>
      <c r="W46" s="35"/>
      <c r="X46" s="35">
        <f>X43+X44</f>
        <v>60</v>
      </c>
      <c r="Y46" s="35"/>
      <c r="Z46" s="165">
        <f>Z43+Z44</f>
        <v>4</v>
      </c>
      <c r="AA46" s="35"/>
      <c r="AB46" s="35">
        <f>AB43+AB45</f>
        <v>60</v>
      </c>
      <c r="AC46" s="35"/>
      <c r="AD46" s="165">
        <f>AD43+AD45</f>
        <v>6</v>
      </c>
      <c r="AE46" s="35">
        <f>AE43+AE44+AE45</f>
        <v>210</v>
      </c>
      <c r="AF46" s="35">
        <f>AF43+AF44+AF45</f>
        <v>475</v>
      </c>
      <c r="AG46" s="165">
        <f>AG43+AG44+AG45</f>
        <v>19</v>
      </c>
      <c r="AK46" s="4"/>
      <c r="AL46" s="4"/>
      <c r="AM46" s="4"/>
    </row>
    <row r="47" spans="1:39" ht="23.25" customHeight="1" thickBot="1" x14ac:dyDescent="0.4">
      <c r="A47" s="412" t="s">
        <v>130</v>
      </c>
      <c r="B47" s="427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</row>
    <row r="48" spans="1:39" s="9" customFormat="1" ht="45.75" customHeight="1" x14ac:dyDescent="0.35">
      <c r="A48" s="49">
        <v>13</v>
      </c>
      <c r="B48" s="97" t="s">
        <v>83</v>
      </c>
      <c r="C48" s="180" t="s">
        <v>162</v>
      </c>
      <c r="D48" s="81">
        <v>5</v>
      </c>
      <c r="E48" s="42" t="s">
        <v>59</v>
      </c>
      <c r="F48" s="73"/>
      <c r="G48" s="74"/>
      <c r="H48" s="43"/>
      <c r="I48" s="43"/>
      <c r="J48" s="36"/>
      <c r="K48" s="42"/>
      <c r="L48" s="42"/>
      <c r="M48" s="42"/>
      <c r="N48" s="37"/>
      <c r="O48" s="43"/>
      <c r="P48" s="43">
        <v>30</v>
      </c>
      <c r="Q48" s="43"/>
      <c r="R48" s="36">
        <v>4</v>
      </c>
      <c r="S48" s="43"/>
      <c r="T48" s="43">
        <v>30</v>
      </c>
      <c r="U48" s="43"/>
      <c r="V48" s="36">
        <v>3</v>
      </c>
      <c r="W48" s="43"/>
      <c r="X48" s="43">
        <v>30</v>
      </c>
      <c r="Y48" s="43"/>
      <c r="Z48" s="36">
        <v>2</v>
      </c>
      <c r="AA48" s="43"/>
      <c r="AB48" s="43"/>
      <c r="AC48" s="43"/>
      <c r="AD48" s="36"/>
      <c r="AE48" s="43">
        <f>T48+X48+AB48+P48</f>
        <v>90</v>
      </c>
      <c r="AF48" s="43">
        <v>225</v>
      </c>
      <c r="AG48" s="36">
        <f>V48+Z48+AD48+R48</f>
        <v>9</v>
      </c>
      <c r="AK48" s="4"/>
      <c r="AL48" s="4"/>
      <c r="AM48" s="4"/>
    </row>
    <row r="49" spans="1:39" s="9" customFormat="1" ht="28.5" customHeight="1" x14ac:dyDescent="0.35">
      <c r="A49" s="49">
        <v>14</v>
      </c>
      <c r="B49" s="50" t="s">
        <v>82</v>
      </c>
      <c r="C49" s="180" t="s">
        <v>163</v>
      </c>
      <c r="D49" s="81">
        <v>5.6</v>
      </c>
      <c r="E49" s="42" t="s">
        <v>45</v>
      </c>
      <c r="F49" s="73"/>
      <c r="G49" s="74"/>
      <c r="H49" s="43"/>
      <c r="I49" s="43"/>
      <c r="J49" s="36"/>
      <c r="K49" s="42"/>
      <c r="L49" s="42"/>
      <c r="M49" s="42"/>
      <c r="N49" s="37"/>
      <c r="O49" s="43"/>
      <c r="P49" s="43"/>
      <c r="Q49" s="43"/>
      <c r="R49" s="36"/>
      <c r="S49" s="43"/>
      <c r="T49" s="43">
        <v>30</v>
      </c>
      <c r="U49" s="43"/>
      <c r="V49" s="36">
        <v>2</v>
      </c>
      <c r="W49" s="43"/>
      <c r="X49" s="43">
        <v>30</v>
      </c>
      <c r="Y49" s="43"/>
      <c r="Z49" s="36">
        <v>2</v>
      </c>
      <c r="AA49" s="43"/>
      <c r="AB49" s="43">
        <v>30</v>
      </c>
      <c r="AC49" s="43"/>
      <c r="AD49" s="36">
        <v>3</v>
      </c>
      <c r="AE49" s="43">
        <f>T49+X49+AB49</f>
        <v>90</v>
      </c>
      <c r="AF49" s="43">
        <v>175</v>
      </c>
      <c r="AG49" s="36">
        <f>V49+AD49+Z49</f>
        <v>7</v>
      </c>
      <c r="AK49" s="4"/>
      <c r="AL49" s="4"/>
      <c r="AM49" s="4"/>
    </row>
    <row r="50" spans="1:39" s="9" customFormat="1" ht="44.25" customHeight="1" x14ac:dyDescent="0.35">
      <c r="A50" s="49">
        <v>15</v>
      </c>
      <c r="B50" s="50" t="s">
        <v>65</v>
      </c>
      <c r="C50" s="180" t="s">
        <v>164</v>
      </c>
      <c r="D50" s="81"/>
      <c r="E50" s="42">
        <v>6</v>
      </c>
      <c r="F50" s="73"/>
      <c r="G50" s="74"/>
      <c r="H50" s="43"/>
      <c r="I50" s="43"/>
      <c r="J50" s="36"/>
      <c r="K50" s="42"/>
      <c r="L50" s="42"/>
      <c r="M50" s="42"/>
      <c r="N50" s="37"/>
      <c r="O50" s="43"/>
      <c r="P50" s="43"/>
      <c r="Q50" s="43"/>
      <c r="R50" s="36"/>
      <c r="S50" s="43"/>
      <c r="T50" s="43"/>
      <c r="U50" s="43"/>
      <c r="V50" s="36"/>
      <c r="W50" s="43"/>
      <c r="X50" s="43"/>
      <c r="Y50" s="43"/>
      <c r="Z50" s="36"/>
      <c r="AA50" s="43"/>
      <c r="AB50" s="43">
        <v>30</v>
      </c>
      <c r="AC50" s="43"/>
      <c r="AD50" s="36">
        <v>3</v>
      </c>
      <c r="AE50" s="43">
        <f>AB50</f>
        <v>30</v>
      </c>
      <c r="AF50" s="43">
        <v>75</v>
      </c>
      <c r="AG50" s="36">
        <f>AD50</f>
        <v>3</v>
      </c>
      <c r="AK50" s="4"/>
      <c r="AL50" s="4"/>
      <c r="AM50" s="4"/>
    </row>
    <row r="51" spans="1:39" s="9" customFormat="1" ht="21.75" customHeight="1" thickBot="1" x14ac:dyDescent="0.4">
      <c r="A51" s="404" t="s">
        <v>11</v>
      </c>
      <c r="B51" s="405"/>
      <c r="C51" s="405"/>
      <c r="D51" s="405"/>
      <c r="E51" s="405"/>
      <c r="F51" s="406"/>
      <c r="G51" s="86"/>
      <c r="H51" s="87"/>
      <c r="I51" s="87"/>
      <c r="J51" s="164"/>
      <c r="K51" s="87"/>
      <c r="L51" s="87"/>
      <c r="M51" s="87"/>
      <c r="N51" s="164"/>
      <c r="O51" s="35"/>
      <c r="P51" s="35">
        <f>P48</f>
        <v>30</v>
      </c>
      <c r="Q51" s="35"/>
      <c r="R51" s="165">
        <f>R48</f>
        <v>4</v>
      </c>
      <c r="S51" s="35"/>
      <c r="T51" s="35">
        <f>T48+T49</f>
        <v>60</v>
      </c>
      <c r="U51" s="35"/>
      <c r="V51" s="165">
        <f>V48+V49</f>
        <v>5</v>
      </c>
      <c r="W51" s="35"/>
      <c r="X51" s="35">
        <f>X48+X49</f>
        <v>60</v>
      </c>
      <c r="Y51" s="35"/>
      <c r="Z51" s="165">
        <f>Z48+Z49</f>
        <v>4</v>
      </c>
      <c r="AA51" s="35"/>
      <c r="AB51" s="35">
        <f>AB48+AB49+AB50</f>
        <v>60</v>
      </c>
      <c r="AC51" s="35"/>
      <c r="AD51" s="165">
        <f>AD48+AD49+AD50</f>
        <v>6</v>
      </c>
      <c r="AE51" s="35">
        <f>AE48+AE49+AE50</f>
        <v>210</v>
      </c>
      <c r="AF51" s="35">
        <f>AF48+AF49+AF50</f>
        <v>475</v>
      </c>
      <c r="AG51" s="165">
        <f>AG48+AG49+AG50</f>
        <v>19</v>
      </c>
      <c r="AK51" s="4"/>
      <c r="AL51" s="4"/>
      <c r="AM51" s="4"/>
    </row>
    <row r="52" spans="1:39" ht="20.25" customHeight="1" thickBot="1" x14ac:dyDescent="0.4">
      <c r="A52" s="428" t="s">
        <v>131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</row>
    <row r="53" spans="1:39" s="9" customFormat="1" ht="48.75" customHeight="1" x14ac:dyDescent="0.35">
      <c r="A53" s="99">
        <v>16</v>
      </c>
      <c r="B53" s="201" t="s">
        <v>80</v>
      </c>
      <c r="C53" s="181" t="s">
        <v>165</v>
      </c>
      <c r="D53" s="222"/>
      <c r="E53" s="103">
        <v>3</v>
      </c>
      <c r="F53" s="101"/>
      <c r="G53" s="102"/>
      <c r="H53" s="103"/>
      <c r="I53" s="103"/>
      <c r="J53" s="40"/>
      <c r="K53" s="100"/>
      <c r="L53" s="100"/>
      <c r="M53" s="100"/>
      <c r="N53" s="94"/>
      <c r="O53" s="103"/>
      <c r="P53" s="103">
        <v>30</v>
      </c>
      <c r="Q53" s="103"/>
      <c r="R53" s="40">
        <v>4</v>
      </c>
      <c r="S53" s="103"/>
      <c r="T53" s="103"/>
      <c r="U53" s="103"/>
      <c r="V53" s="40"/>
      <c r="W53" s="103"/>
      <c r="X53" s="103"/>
      <c r="Y53" s="103"/>
      <c r="Z53" s="40"/>
      <c r="AA53" s="103"/>
      <c r="AB53" s="103"/>
      <c r="AC53" s="103"/>
      <c r="AD53" s="40"/>
      <c r="AE53" s="103">
        <f>P53</f>
        <v>30</v>
      </c>
      <c r="AF53" s="103">
        <v>100</v>
      </c>
      <c r="AG53" s="40">
        <f>R53</f>
        <v>4</v>
      </c>
      <c r="AK53" s="4"/>
      <c r="AL53" s="4"/>
      <c r="AM53" s="4"/>
    </row>
    <row r="54" spans="1:39" s="9" customFormat="1" ht="28.5" customHeight="1" x14ac:dyDescent="0.35">
      <c r="A54" s="57">
        <v>17</v>
      </c>
      <c r="B54" s="202" t="s">
        <v>90</v>
      </c>
      <c r="C54" s="182" t="s">
        <v>166</v>
      </c>
      <c r="D54" s="136">
        <v>4.5</v>
      </c>
      <c r="E54" s="44" t="s">
        <v>45</v>
      </c>
      <c r="F54" s="75"/>
      <c r="G54" s="76"/>
      <c r="H54" s="44"/>
      <c r="I54" s="44"/>
      <c r="J54" s="36"/>
      <c r="K54" s="58"/>
      <c r="L54" s="58"/>
      <c r="M54" s="58"/>
      <c r="N54" s="37"/>
      <c r="O54" s="44"/>
      <c r="P54" s="44"/>
      <c r="Q54" s="44"/>
      <c r="R54" s="36"/>
      <c r="S54" s="44"/>
      <c r="T54" s="44">
        <v>30</v>
      </c>
      <c r="U54" s="44"/>
      <c r="V54" s="36">
        <v>3</v>
      </c>
      <c r="W54" s="44"/>
      <c r="X54" s="44">
        <v>20</v>
      </c>
      <c r="Y54" s="44">
        <v>10</v>
      </c>
      <c r="Z54" s="36">
        <v>2</v>
      </c>
      <c r="AA54" s="44"/>
      <c r="AB54" s="44">
        <v>30</v>
      </c>
      <c r="AC54" s="44"/>
      <c r="AD54" s="36">
        <v>3</v>
      </c>
      <c r="AE54" s="44">
        <f>T54+X54+AB54+Y54</f>
        <v>90</v>
      </c>
      <c r="AF54" s="44">
        <v>200</v>
      </c>
      <c r="AG54" s="36">
        <f>V54+Z54+AD54</f>
        <v>8</v>
      </c>
      <c r="AK54" s="4"/>
      <c r="AL54" s="4"/>
      <c r="AM54" s="4"/>
    </row>
    <row r="55" spans="1:39" s="9" customFormat="1" ht="23.25" customHeight="1" x14ac:dyDescent="0.35">
      <c r="A55" s="57">
        <v>18</v>
      </c>
      <c r="B55" s="202" t="s">
        <v>44</v>
      </c>
      <c r="C55" s="182" t="s">
        <v>167</v>
      </c>
      <c r="D55" s="136">
        <v>6</v>
      </c>
      <c r="E55" s="44">
        <v>5.6</v>
      </c>
      <c r="F55" s="75"/>
      <c r="G55" s="76"/>
      <c r="H55" s="44"/>
      <c r="I55" s="44"/>
      <c r="J55" s="36"/>
      <c r="K55" s="58"/>
      <c r="L55" s="58"/>
      <c r="M55" s="58"/>
      <c r="N55" s="37"/>
      <c r="O55" s="44"/>
      <c r="P55" s="44"/>
      <c r="Q55" s="44"/>
      <c r="R55" s="36"/>
      <c r="S55" s="44"/>
      <c r="T55" s="44"/>
      <c r="U55" s="44"/>
      <c r="V55" s="36"/>
      <c r="W55" s="44"/>
      <c r="X55" s="44">
        <v>30</v>
      </c>
      <c r="Y55" s="44"/>
      <c r="Z55" s="36">
        <v>2</v>
      </c>
      <c r="AA55" s="44"/>
      <c r="AB55" s="44">
        <v>30</v>
      </c>
      <c r="AC55" s="44"/>
      <c r="AD55" s="36">
        <v>3</v>
      </c>
      <c r="AE55" s="44">
        <f>X55+AB55+T55</f>
        <v>60</v>
      </c>
      <c r="AF55" s="44">
        <v>125</v>
      </c>
      <c r="AG55" s="36">
        <f>Z55+AD55+V55</f>
        <v>5</v>
      </c>
      <c r="AK55" s="4"/>
      <c r="AL55" s="4"/>
      <c r="AM55" s="4"/>
    </row>
    <row r="56" spans="1:39" s="9" customFormat="1" ht="26.25" customHeight="1" x14ac:dyDescent="0.35">
      <c r="A56" s="57">
        <v>19</v>
      </c>
      <c r="B56" s="203" t="s">
        <v>81</v>
      </c>
      <c r="C56" s="171" t="s">
        <v>168</v>
      </c>
      <c r="D56" s="76"/>
      <c r="E56" s="44">
        <v>4</v>
      </c>
      <c r="F56" s="75"/>
      <c r="G56" s="76"/>
      <c r="H56" s="44"/>
      <c r="I56" s="44"/>
      <c r="J56" s="36"/>
      <c r="K56" s="58"/>
      <c r="L56" s="58"/>
      <c r="M56" s="58"/>
      <c r="N56" s="37"/>
      <c r="O56" s="44"/>
      <c r="P56" s="44"/>
      <c r="Q56" s="44"/>
      <c r="R56" s="36"/>
      <c r="S56" s="44"/>
      <c r="T56" s="44">
        <v>30</v>
      </c>
      <c r="U56" s="44"/>
      <c r="V56" s="36">
        <v>2</v>
      </c>
      <c r="W56" s="44"/>
      <c r="X56" s="44"/>
      <c r="Y56" s="44"/>
      <c r="Z56" s="36"/>
      <c r="AA56" s="44"/>
      <c r="AB56" s="44"/>
      <c r="AC56" s="44"/>
      <c r="AD56" s="36"/>
      <c r="AE56" s="44">
        <f>AB56+T56</f>
        <v>30</v>
      </c>
      <c r="AF56" s="44">
        <v>50</v>
      </c>
      <c r="AG56" s="36">
        <f>AD56+V56</f>
        <v>2</v>
      </c>
      <c r="AK56" s="4"/>
      <c r="AL56" s="4"/>
      <c r="AM56" s="4"/>
    </row>
    <row r="57" spans="1:39" s="9" customFormat="1" ht="23.25" customHeight="1" thickBot="1" x14ac:dyDescent="0.4">
      <c r="A57" s="404" t="s">
        <v>11</v>
      </c>
      <c r="B57" s="405"/>
      <c r="C57" s="405"/>
      <c r="D57" s="405"/>
      <c r="E57" s="405"/>
      <c r="F57" s="406"/>
      <c r="G57" s="86"/>
      <c r="H57" s="87"/>
      <c r="I57" s="87"/>
      <c r="J57" s="164"/>
      <c r="K57" s="87"/>
      <c r="L57" s="87"/>
      <c r="M57" s="87"/>
      <c r="N57" s="164"/>
      <c r="O57" s="35"/>
      <c r="P57" s="35">
        <f>P53</f>
        <v>30</v>
      </c>
      <c r="Q57" s="35"/>
      <c r="R57" s="165">
        <f>R53</f>
        <v>4</v>
      </c>
      <c r="S57" s="35"/>
      <c r="T57" s="35">
        <f>T54+T55+T56</f>
        <v>60</v>
      </c>
      <c r="U57" s="35"/>
      <c r="V57" s="165">
        <f>V54+V56+V55+V56</f>
        <v>7</v>
      </c>
      <c r="W57" s="35"/>
      <c r="X57" s="35">
        <f>X54+X55</f>
        <v>50</v>
      </c>
      <c r="Y57" s="35"/>
      <c r="Z57" s="165">
        <f>Z54+Z55</f>
        <v>4</v>
      </c>
      <c r="AA57" s="35"/>
      <c r="AB57" s="35">
        <f>AB54+AB55+AB56</f>
        <v>60</v>
      </c>
      <c r="AC57" s="35"/>
      <c r="AD57" s="165">
        <f>AD54+AD55+AD56</f>
        <v>6</v>
      </c>
      <c r="AE57" s="35">
        <f>AE53+AE54+AE55+AE56</f>
        <v>210</v>
      </c>
      <c r="AF57" s="35">
        <f>AF53+AF54+AF55+AF56</f>
        <v>475</v>
      </c>
      <c r="AG57" s="165">
        <f>AG53+AG54+AG55+AG56</f>
        <v>19</v>
      </c>
      <c r="AK57" s="4"/>
      <c r="AL57" s="4"/>
      <c r="AM57" s="4"/>
    </row>
    <row r="58" spans="1:39" ht="21.75" customHeight="1" thickBot="1" x14ac:dyDescent="0.4">
      <c r="A58" s="428" t="s">
        <v>132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30"/>
    </row>
    <row r="59" spans="1:39" s="9" customFormat="1" ht="46.5" customHeight="1" x14ac:dyDescent="0.35">
      <c r="A59" s="104">
        <v>20</v>
      </c>
      <c r="B59" s="204" t="s">
        <v>77</v>
      </c>
      <c r="C59" s="183" t="s">
        <v>169</v>
      </c>
      <c r="D59" s="107"/>
      <c r="E59" s="108">
        <v>3</v>
      </c>
      <c r="F59" s="106"/>
      <c r="G59" s="107"/>
      <c r="H59" s="108"/>
      <c r="I59" s="108"/>
      <c r="J59" s="40"/>
      <c r="K59" s="105"/>
      <c r="L59" s="105"/>
      <c r="M59" s="105"/>
      <c r="N59" s="40"/>
      <c r="O59" s="108"/>
      <c r="P59" s="108">
        <v>30</v>
      </c>
      <c r="Q59" s="108"/>
      <c r="R59" s="40">
        <v>4</v>
      </c>
      <c r="S59" s="108"/>
      <c r="T59" s="108"/>
      <c r="U59" s="108"/>
      <c r="V59" s="40"/>
      <c r="W59" s="108"/>
      <c r="X59" s="108"/>
      <c r="Y59" s="108"/>
      <c r="Z59" s="40"/>
      <c r="AA59" s="108"/>
      <c r="AB59" s="108"/>
      <c r="AC59" s="108"/>
      <c r="AD59" s="40"/>
      <c r="AE59" s="108">
        <f>P59</f>
        <v>30</v>
      </c>
      <c r="AF59" s="108">
        <v>100</v>
      </c>
      <c r="AG59" s="40">
        <f>R59</f>
        <v>4</v>
      </c>
      <c r="AK59" s="4"/>
      <c r="AL59" s="4"/>
      <c r="AM59" s="4"/>
    </row>
    <row r="60" spans="1:39" s="9" customFormat="1" ht="44.25" customHeight="1" x14ac:dyDescent="0.35">
      <c r="A60" s="62">
        <v>21</v>
      </c>
      <c r="B60" s="205" t="s">
        <v>62</v>
      </c>
      <c r="C60" s="184" t="s">
        <v>170</v>
      </c>
      <c r="D60" s="78">
        <v>4.5</v>
      </c>
      <c r="E60" s="64" t="s">
        <v>45</v>
      </c>
      <c r="F60" s="80"/>
      <c r="G60" s="79"/>
      <c r="H60" s="64"/>
      <c r="I60" s="64"/>
      <c r="J60" s="36"/>
      <c r="K60" s="63"/>
      <c r="L60" s="63"/>
      <c r="M60" s="63"/>
      <c r="N60" s="36"/>
      <c r="O60" s="64"/>
      <c r="P60" s="64"/>
      <c r="Q60" s="64"/>
      <c r="R60" s="36"/>
      <c r="S60" s="64"/>
      <c r="T60" s="64">
        <v>30</v>
      </c>
      <c r="U60" s="64"/>
      <c r="V60" s="36">
        <v>3</v>
      </c>
      <c r="W60" s="64"/>
      <c r="X60" s="64">
        <v>25</v>
      </c>
      <c r="Y60" s="64">
        <v>5</v>
      </c>
      <c r="Z60" s="36">
        <v>2</v>
      </c>
      <c r="AA60" s="64"/>
      <c r="AB60" s="64">
        <v>30</v>
      </c>
      <c r="AC60" s="64"/>
      <c r="AD60" s="36">
        <v>2</v>
      </c>
      <c r="AE60" s="64">
        <f>T60+X60+AB60+Y60</f>
        <v>90</v>
      </c>
      <c r="AF60" s="64">
        <v>175</v>
      </c>
      <c r="AG60" s="36">
        <f>V60+Z60+AD60</f>
        <v>7</v>
      </c>
      <c r="AK60" s="4"/>
      <c r="AL60" s="4"/>
      <c r="AM60" s="4"/>
    </row>
    <row r="61" spans="1:39" s="9" customFormat="1" ht="27.75" customHeight="1" x14ac:dyDescent="0.35">
      <c r="A61" s="62">
        <v>22</v>
      </c>
      <c r="B61" s="205" t="s">
        <v>60</v>
      </c>
      <c r="C61" s="184" t="s">
        <v>171</v>
      </c>
      <c r="D61" s="78"/>
      <c r="E61" s="64">
        <v>4</v>
      </c>
      <c r="F61" s="80"/>
      <c r="G61" s="79"/>
      <c r="H61" s="64"/>
      <c r="I61" s="64"/>
      <c r="J61" s="36"/>
      <c r="K61" s="63"/>
      <c r="L61" s="63"/>
      <c r="M61" s="63"/>
      <c r="N61" s="36"/>
      <c r="O61" s="64"/>
      <c r="P61" s="64"/>
      <c r="Q61" s="64"/>
      <c r="R61" s="36"/>
      <c r="S61" s="64"/>
      <c r="T61" s="64">
        <v>25</v>
      </c>
      <c r="U61" s="64">
        <v>5</v>
      </c>
      <c r="V61" s="36">
        <v>2</v>
      </c>
      <c r="W61" s="64"/>
      <c r="X61" s="64"/>
      <c r="Y61" s="64"/>
      <c r="Z61" s="36"/>
      <c r="AA61" s="64"/>
      <c r="AB61" s="64"/>
      <c r="AC61" s="64"/>
      <c r="AD61" s="36"/>
      <c r="AE61" s="64">
        <f>T61+U61</f>
        <v>30</v>
      </c>
      <c r="AF61" s="64">
        <v>50</v>
      </c>
      <c r="AG61" s="36">
        <f>V61</f>
        <v>2</v>
      </c>
      <c r="AK61" s="4"/>
      <c r="AL61" s="4"/>
      <c r="AM61" s="4"/>
    </row>
    <row r="62" spans="1:39" s="9" customFormat="1" ht="42" customHeight="1" x14ac:dyDescent="0.35">
      <c r="A62" s="62">
        <v>23</v>
      </c>
      <c r="B62" s="205" t="s">
        <v>64</v>
      </c>
      <c r="C62" s="184" t="s">
        <v>172</v>
      </c>
      <c r="D62" s="78">
        <v>6</v>
      </c>
      <c r="E62" s="64">
        <v>5.6</v>
      </c>
      <c r="F62" s="77"/>
      <c r="G62" s="78"/>
      <c r="H62" s="64"/>
      <c r="I62" s="64"/>
      <c r="J62" s="36"/>
      <c r="K62" s="63"/>
      <c r="L62" s="63"/>
      <c r="M62" s="63"/>
      <c r="N62" s="36"/>
      <c r="O62" s="64"/>
      <c r="P62" s="64"/>
      <c r="Q62" s="64"/>
      <c r="R62" s="36"/>
      <c r="S62" s="64"/>
      <c r="T62" s="64"/>
      <c r="U62" s="64"/>
      <c r="V62" s="36"/>
      <c r="W62" s="64"/>
      <c r="X62" s="64">
        <v>25</v>
      </c>
      <c r="Y62" s="64">
        <v>5</v>
      </c>
      <c r="Z62" s="36">
        <v>2</v>
      </c>
      <c r="AA62" s="64"/>
      <c r="AB62" s="64">
        <v>30</v>
      </c>
      <c r="AC62" s="64"/>
      <c r="AD62" s="36">
        <v>4</v>
      </c>
      <c r="AE62" s="64">
        <f>X62+AB62+Y62</f>
        <v>60</v>
      </c>
      <c r="AF62" s="64">
        <v>150</v>
      </c>
      <c r="AG62" s="36">
        <f>Z62+AD62</f>
        <v>6</v>
      </c>
      <c r="AK62" s="4"/>
      <c r="AL62" s="4"/>
      <c r="AM62" s="4"/>
    </row>
    <row r="63" spans="1:39" s="9" customFormat="1" ht="23.25" customHeight="1" thickBot="1" x14ac:dyDescent="0.4">
      <c r="A63" s="404" t="s">
        <v>11</v>
      </c>
      <c r="B63" s="405"/>
      <c r="C63" s="405"/>
      <c r="D63" s="405"/>
      <c r="E63" s="405"/>
      <c r="F63" s="406"/>
      <c r="G63" s="150"/>
      <c r="H63" s="98"/>
      <c r="I63" s="98"/>
      <c r="J63" s="164"/>
      <c r="K63" s="98"/>
      <c r="L63" s="98"/>
      <c r="M63" s="87"/>
      <c r="N63" s="186"/>
      <c r="O63" s="31"/>
      <c r="P63" s="31">
        <f>P59</f>
        <v>30</v>
      </c>
      <c r="Q63" s="35"/>
      <c r="R63" s="165">
        <f>R59</f>
        <v>4</v>
      </c>
      <c r="S63" s="35"/>
      <c r="T63" s="31">
        <f>T60+T61</f>
        <v>55</v>
      </c>
      <c r="U63" s="31">
        <f>U61</f>
        <v>5</v>
      </c>
      <c r="V63" s="166">
        <f>V60+V61</f>
        <v>5</v>
      </c>
      <c r="W63" s="35"/>
      <c r="X63" s="35">
        <f>X60+X62</f>
        <v>50</v>
      </c>
      <c r="Y63" s="31">
        <f>Y62+Y60</f>
        <v>10</v>
      </c>
      <c r="Z63" s="166">
        <f>Z60+Z62</f>
        <v>4</v>
      </c>
      <c r="AA63" s="31"/>
      <c r="AB63" s="31">
        <f>AB60+AB62</f>
        <v>60</v>
      </c>
      <c r="AC63" s="31"/>
      <c r="AD63" s="166">
        <f>AD60+AD62</f>
        <v>6</v>
      </c>
      <c r="AE63" s="35">
        <f>AE59+AE60+AE61+AE62</f>
        <v>210</v>
      </c>
      <c r="AF63" s="31">
        <f>AF59+AF60+AF61+AF62</f>
        <v>475</v>
      </c>
      <c r="AG63" s="166">
        <f>AG59+AG60+AG61+AG62</f>
        <v>19</v>
      </c>
      <c r="AK63" s="4"/>
      <c r="AL63" s="4"/>
      <c r="AM63" s="4"/>
    </row>
    <row r="64" spans="1:39" s="9" customFormat="1" ht="26.25" customHeight="1" x14ac:dyDescent="0.35">
      <c r="A64" s="407" t="s">
        <v>47</v>
      </c>
      <c r="B64" s="408"/>
      <c r="C64" s="408"/>
      <c r="D64" s="408"/>
      <c r="E64" s="408"/>
      <c r="F64" s="409"/>
      <c r="G64" s="158"/>
      <c r="H64" s="151"/>
      <c r="I64" s="151"/>
      <c r="J64" s="207"/>
      <c r="K64" s="151"/>
      <c r="L64" s="87"/>
      <c r="M64" s="208"/>
      <c r="N64" s="110"/>
      <c r="O64" s="35">
        <f>O36</f>
        <v>0</v>
      </c>
      <c r="P64" s="35">
        <f>P31+P36+P46</f>
        <v>90</v>
      </c>
      <c r="Q64" s="209"/>
      <c r="R64" s="84">
        <f>R31+R36+R46</f>
        <v>10</v>
      </c>
      <c r="S64" s="209">
        <f>S31</f>
        <v>0</v>
      </c>
      <c r="T64" s="35">
        <f>T31+T36+T46</f>
        <v>150</v>
      </c>
      <c r="U64" s="35">
        <f>U63</f>
        <v>5</v>
      </c>
      <c r="V64" s="84">
        <f>V31+V36+V46</f>
        <v>12</v>
      </c>
      <c r="W64" s="209">
        <f>W31</f>
        <v>60</v>
      </c>
      <c r="X64" s="209">
        <f>X31+X36+X46</f>
        <v>165</v>
      </c>
      <c r="Y64" s="35">
        <f>Y63</f>
        <v>10</v>
      </c>
      <c r="Z64" s="152">
        <f>Z31+Z36+Z46</f>
        <v>16</v>
      </c>
      <c r="AA64" s="35">
        <f>AA31</f>
        <v>30</v>
      </c>
      <c r="AB64" s="35">
        <f>AB31+AB36+AB46</f>
        <v>180</v>
      </c>
      <c r="AC64" s="35"/>
      <c r="AD64" s="84">
        <f>AD31+AD36+AD46</f>
        <v>20</v>
      </c>
      <c r="AE64" s="209">
        <f>AE31+AE36+AE46</f>
        <v>675</v>
      </c>
      <c r="AF64" s="35">
        <f>AF31+AF36+AF46</f>
        <v>1450</v>
      </c>
      <c r="AG64" s="152">
        <f>AG31+AG36+AG46</f>
        <v>58</v>
      </c>
      <c r="AK64" s="4"/>
      <c r="AL64" s="4"/>
      <c r="AM64" s="4"/>
    </row>
    <row r="65" spans="1:110" s="9" customFormat="1" ht="26.25" customHeight="1" x14ac:dyDescent="0.35">
      <c r="A65" s="212">
        <v>24</v>
      </c>
      <c r="B65" s="213" t="s">
        <v>133</v>
      </c>
      <c r="C65" s="212" t="s">
        <v>125</v>
      </c>
      <c r="D65" s="214"/>
      <c r="E65" s="214">
        <v>1</v>
      </c>
      <c r="F65" s="214"/>
      <c r="G65" s="47"/>
      <c r="H65" s="47">
        <v>60</v>
      </c>
      <c r="I65" s="47"/>
      <c r="J65" s="211">
        <v>4</v>
      </c>
      <c r="K65" s="47"/>
      <c r="L65" s="47"/>
      <c r="M65" s="47"/>
      <c r="N65" s="210"/>
      <c r="O65" s="48"/>
      <c r="P65" s="48"/>
      <c r="Q65" s="48"/>
      <c r="R65" s="211"/>
      <c r="S65" s="48"/>
      <c r="T65" s="48"/>
      <c r="U65" s="48"/>
      <c r="V65" s="211"/>
      <c r="W65" s="48"/>
      <c r="X65" s="48"/>
      <c r="Y65" s="48"/>
      <c r="Z65" s="211"/>
      <c r="AA65" s="48"/>
      <c r="AB65" s="48"/>
      <c r="AC65" s="48"/>
      <c r="AD65" s="211"/>
      <c r="AE65" s="32"/>
      <c r="AF65" s="32"/>
      <c r="AG65" s="211"/>
      <c r="AK65" s="4"/>
      <c r="AL65" s="4"/>
      <c r="AM65" s="4"/>
    </row>
    <row r="66" spans="1:110" ht="32.25" customHeight="1" thickBot="1" x14ac:dyDescent="0.4">
      <c r="A66" s="455" t="s">
        <v>35</v>
      </c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</row>
    <row r="67" spans="1:110" ht="32.25" customHeight="1" x14ac:dyDescent="0.35">
      <c r="A67" s="142">
        <v>1</v>
      </c>
      <c r="B67" s="215" t="s">
        <v>46</v>
      </c>
      <c r="C67" s="218" t="s">
        <v>173</v>
      </c>
      <c r="D67" s="144"/>
      <c r="E67" s="141">
        <v>6</v>
      </c>
      <c r="F67" s="216"/>
      <c r="G67" s="217"/>
      <c r="H67" s="146"/>
      <c r="I67" s="146"/>
      <c r="J67" s="188"/>
      <c r="K67" s="146"/>
      <c r="L67" s="141"/>
      <c r="M67" s="141"/>
      <c r="N67" s="187"/>
      <c r="O67" s="146"/>
      <c r="P67" s="146"/>
      <c r="Q67" s="146"/>
      <c r="R67" s="188"/>
      <c r="S67" s="146"/>
      <c r="T67" s="146"/>
      <c r="U67" s="146"/>
      <c r="V67" s="188"/>
      <c r="W67" s="141"/>
      <c r="X67" s="141"/>
      <c r="Y67" s="141"/>
      <c r="Z67" s="187"/>
      <c r="AA67" s="146"/>
      <c r="AB67" s="146"/>
      <c r="AC67" s="146"/>
      <c r="AD67" s="188">
        <v>4</v>
      </c>
      <c r="AE67" s="33">
        <v>100</v>
      </c>
      <c r="AF67" s="33">
        <v>100</v>
      </c>
      <c r="AG67" s="187">
        <f>AD67</f>
        <v>4</v>
      </c>
    </row>
    <row r="68" spans="1:110" ht="32.25" customHeight="1" thickBot="1" x14ac:dyDescent="0.4">
      <c r="A68" s="445" t="s">
        <v>11</v>
      </c>
      <c r="B68" s="446"/>
      <c r="C68" s="446"/>
      <c r="D68" s="446"/>
      <c r="E68" s="446"/>
      <c r="F68" s="447"/>
      <c r="G68" s="83"/>
      <c r="H68" s="35"/>
      <c r="I68" s="35"/>
      <c r="J68" s="109"/>
      <c r="K68" s="31"/>
      <c r="L68" s="31"/>
      <c r="M68" s="31"/>
      <c r="N68" s="109"/>
      <c r="O68" s="35"/>
      <c r="P68" s="35"/>
      <c r="Q68" s="35"/>
      <c r="R68" s="84"/>
      <c r="S68" s="35"/>
      <c r="T68" s="31"/>
      <c r="U68" s="31"/>
      <c r="V68" s="109"/>
      <c r="W68" s="35"/>
      <c r="X68" s="35"/>
      <c r="Y68" s="35"/>
      <c r="Z68" s="84"/>
      <c r="AA68" s="35"/>
      <c r="AB68" s="31"/>
      <c r="AC68" s="31"/>
      <c r="AD68" s="84">
        <f>AD67</f>
        <v>4</v>
      </c>
      <c r="AE68" s="31">
        <v>100</v>
      </c>
      <c r="AF68" s="31">
        <f>AF67</f>
        <v>100</v>
      </c>
      <c r="AG68" s="109">
        <f>AG67</f>
        <v>4</v>
      </c>
    </row>
    <row r="69" spans="1:110" ht="32.25" customHeight="1" x14ac:dyDescent="0.35">
      <c r="A69" s="412" t="s">
        <v>36</v>
      </c>
      <c r="B69" s="413"/>
      <c r="C69" s="413"/>
      <c r="D69" s="413"/>
      <c r="E69" s="413"/>
      <c r="F69" s="414"/>
      <c r="G69" s="112">
        <f>G17+G25</f>
        <v>90</v>
      </c>
      <c r="H69" s="111">
        <f>H17+H25</f>
        <v>315</v>
      </c>
      <c r="I69" s="111"/>
      <c r="J69" s="113"/>
      <c r="K69" s="113">
        <f>K17+K25</f>
        <v>60</v>
      </c>
      <c r="L69" s="113">
        <f>L17+L25</f>
        <v>360</v>
      </c>
      <c r="M69" s="113"/>
      <c r="N69" s="113"/>
      <c r="O69" s="111">
        <f>O17+O25+O64</f>
        <v>0</v>
      </c>
      <c r="P69" s="111">
        <f>P17+P25+P64</f>
        <v>405</v>
      </c>
      <c r="Q69" s="111"/>
      <c r="R69" s="111"/>
      <c r="S69" s="111">
        <f>S64+S25+S17</f>
        <v>0</v>
      </c>
      <c r="T69" s="113">
        <f>T64+T25+T17</f>
        <v>465</v>
      </c>
      <c r="U69" s="113">
        <f>U64</f>
        <v>5</v>
      </c>
      <c r="V69" s="113"/>
      <c r="W69" s="111">
        <f>W64+W25+W17</f>
        <v>60</v>
      </c>
      <c r="X69" s="111">
        <f>X64+X25+X17</f>
        <v>375</v>
      </c>
      <c r="Y69" s="111">
        <f>Y64</f>
        <v>10</v>
      </c>
      <c r="Z69" s="111"/>
      <c r="AA69" s="111">
        <f>AA64+AA25+AA17</f>
        <v>30</v>
      </c>
      <c r="AB69" s="113">
        <f>AB64+AB25+AB17</f>
        <v>315</v>
      </c>
      <c r="AC69" s="113"/>
      <c r="AD69" s="111"/>
      <c r="AE69" s="113">
        <f>AE64+AE25+AE17</f>
        <v>2490</v>
      </c>
      <c r="AF69" s="113">
        <f>AF64+AF25+AF17+AF68</f>
        <v>4855</v>
      </c>
      <c r="AG69" s="113"/>
    </row>
    <row r="70" spans="1:110" ht="32.25" customHeight="1" thickBot="1" x14ac:dyDescent="0.4">
      <c r="A70" s="415" t="s">
        <v>48</v>
      </c>
      <c r="B70" s="416"/>
      <c r="C70" s="416"/>
      <c r="D70" s="416"/>
      <c r="E70" s="416"/>
      <c r="F70" s="417"/>
      <c r="G70" s="219"/>
      <c r="H70" s="165"/>
      <c r="I70" s="165"/>
      <c r="J70" s="165">
        <f>J17+J25</f>
        <v>30</v>
      </c>
      <c r="K70" s="165"/>
      <c r="L70" s="165"/>
      <c r="M70" s="165"/>
      <c r="N70" s="165">
        <f>N17+N25</f>
        <v>30</v>
      </c>
      <c r="O70" s="165"/>
      <c r="P70" s="165"/>
      <c r="Q70" s="165"/>
      <c r="R70" s="165">
        <f>R68+R64+R25+R17</f>
        <v>30</v>
      </c>
      <c r="S70" s="165"/>
      <c r="T70" s="165"/>
      <c r="U70" s="165"/>
      <c r="V70" s="165">
        <f>V17+V25+V68+V64</f>
        <v>30</v>
      </c>
      <c r="W70" s="165"/>
      <c r="X70" s="165"/>
      <c r="Y70" s="165"/>
      <c r="Z70" s="165">
        <f>Z17+Z25+Z68+Z64</f>
        <v>30</v>
      </c>
      <c r="AA70" s="165"/>
      <c r="AB70" s="165"/>
      <c r="AC70" s="165"/>
      <c r="AD70" s="165">
        <f>AD17+AD25+AD68+AD64</f>
        <v>30</v>
      </c>
      <c r="AE70" s="165">
        <f>AE69+66</f>
        <v>2556</v>
      </c>
      <c r="AF70" s="165">
        <f>AF69+66</f>
        <v>4921</v>
      </c>
      <c r="AG70" s="165">
        <f>AG17+AG25+AG68+AG64</f>
        <v>180</v>
      </c>
    </row>
    <row r="71" spans="1:110" s="140" customFormat="1" ht="28.5" customHeight="1" x14ac:dyDescent="0.25">
      <c r="A71" s="418" t="s">
        <v>37</v>
      </c>
      <c r="B71" s="419"/>
      <c r="C71" s="419"/>
      <c r="D71" s="419"/>
      <c r="E71" s="41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19"/>
      <c r="AD71" s="419"/>
      <c r="AE71" s="419"/>
      <c r="AF71" s="419"/>
      <c r="AG71" s="420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</row>
    <row r="72" spans="1:110" s="139" customFormat="1" ht="28.5" customHeight="1" x14ac:dyDescent="0.25">
      <c r="A72" s="424" t="s">
        <v>210</v>
      </c>
      <c r="B72" s="425"/>
      <c r="C72" s="425"/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5"/>
      <c r="AD72" s="425"/>
      <c r="AE72" s="425"/>
      <c r="AF72" s="425"/>
      <c r="AG72" s="426"/>
    </row>
    <row r="73" spans="1:110" s="139" customFormat="1" ht="43.5" customHeight="1" x14ac:dyDescent="0.25">
      <c r="A73" s="424" t="s">
        <v>134</v>
      </c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6"/>
    </row>
    <row r="74" spans="1:110" ht="31.5" customHeight="1" x14ac:dyDescent="0.35">
      <c r="A74" s="421" t="s">
        <v>135</v>
      </c>
      <c r="B74" s="422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3"/>
      <c r="AH74" s="22"/>
    </row>
    <row r="75" spans="1:110" s="22" customFormat="1" ht="54" customHeight="1" x14ac:dyDescent="0.35">
      <c r="A75" s="410" t="s">
        <v>208</v>
      </c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1"/>
    </row>
    <row r="76" spans="1:110" ht="54.75" hidden="1" customHeight="1" x14ac:dyDescent="0.35">
      <c r="A76" s="159"/>
      <c r="B76" s="458"/>
      <c r="C76" s="458"/>
      <c r="D76" s="458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8"/>
      <c r="T76" s="458"/>
      <c r="U76" s="458"/>
      <c r="V76" s="458"/>
      <c r="W76" s="458"/>
      <c r="X76" s="458"/>
      <c r="Y76" s="458"/>
      <c r="Z76" s="458"/>
      <c r="AA76" s="458"/>
      <c r="AB76" s="458"/>
      <c r="AC76" s="458"/>
      <c r="AD76" s="458"/>
      <c r="AE76" s="458"/>
      <c r="AF76" s="458"/>
      <c r="AG76" s="459"/>
    </row>
    <row r="77" spans="1:110" s="22" customFormat="1" ht="1.5" customHeight="1" x14ac:dyDescent="0.35">
      <c r="A77" s="462"/>
      <c r="B77" s="463"/>
      <c r="C77" s="463"/>
      <c r="D77" s="463"/>
      <c r="E77" s="463"/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4"/>
    </row>
    <row r="78" spans="1:110" s="22" customFormat="1" ht="32.25" customHeight="1" thickBot="1" x14ac:dyDescent="0.4">
      <c r="A78" s="465" t="s">
        <v>136</v>
      </c>
      <c r="B78" s="466"/>
      <c r="C78" s="466"/>
      <c r="D78" s="466"/>
      <c r="E78" s="466"/>
      <c r="F78" s="466"/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466"/>
      <c r="R78" s="466"/>
      <c r="S78" s="466"/>
      <c r="T78" s="466"/>
      <c r="U78" s="466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7"/>
    </row>
    <row r="79" spans="1:110" s="22" customFormat="1" ht="32.25" customHeight="1" x14ac:dyDescent="0.35">
      <c r="A79" s="460" t="s">
        <v>205</v>
      </c>
      <c r="B79" s="460"/>
      <c r="C79" s="460"/>
      <c r="D79" s="460"/>
      <c r="E79" s="460"/>
      <c r="F79" s="460"/>
      <c r="G79" s="460"/>
      <c r="H79" s="460"/>
      <c r="I79" s="460"/>
      <c r="J79" s="460"/>
      <c r="K79" s="460"/>
      <c r="L79" s="460"/>
      <c r="M79" s="460"/>
      <c r="N79" s="460"/>
      <c r="O79" s="460"/>
      <c r="P79" s="460"/>
      <c r="Q79" s="460"/>
      <c r="R79" s="460"/>
      <c r="S79" s="460"/>
      <c r="T79" s="460"/>
      <c r="U79" s="460"/>
      <c r="V79" s="460"/>
      <c r="W79" s="460"/>
      <c r="X79" s="460"/>
      <c r="Y79" s="460"/>
      <c r="Z79" s="460"/>
      <c r="AA79" s="460"/>
      <c r="AB79" s="460"/>
      <c r="AC79" s="460"/>
      <c r="AD79" s="460"/>
      <c r="AE79" s="460"/>
      <c r="AF79" s="460"/>
      <c r="AG79" s="460"/>
    </row>
    <row r="80" spans="1:110" s="22" customFormat="1" ht="32.25" customHeight="1" x14ac:dyDescent="0.35">
      <c r="A80" s="461"/>
      <c r="B80" s="461"/>
      <c r="C80" s="461"/>
      <c r="D80" s="461"/>
      <c r="E80" s="461"/>
      <c r="F80" s="461"/>
      <c r="G80" s="461"/>
      <c r="H80" s="461"/>
      <c r="I80" s="461"/>
      <c r="J80" s="461"/>
      <c r="K80" s="461"/>
      <c r="L80" s="461"/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  <c r="Z80" s="461"/>
      <c r="AA80" s="461"/>
      <c r="AB80" s="461"/>
      <c r="AC80" s="461"/>
      <c r="AD80" s="461"/>
      <c r="AE80" s="461"/>
      <c r="AF80" s="461"/>
      <c r="AG80" s="461"/>
    </row>
    <row r="81" spans="1:33" s="22" customFormat="1" ht="32.25" customHeight="1" x14ac:dyDescent="0.35">
      <c r="A81" s="15"/>
      <c r="B81" s="16"/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21"/>
      <c r="AG81" s="18"/>
    </row>
    <row r="82" spans="1:33" s="22" customFormat="1" ht="32.25" customHeight="1" x14ac:dyDescent="0.35">
      <c r="A82" s="15"/>
      <c r="B82" s="16"/>
      <c r="C82" s="17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444"/>
      <c r="Y82" s="444"/>
      <c r="Z82" s="444"/>
      <c r="AA82" s="444"/>
      <c r="AB82" s="444"/>
      <c r="AC82" s="11"/>
      <c r="AD82" s="11"/>
      <c r="AE82" s="11"/>
      <c r="AF82" s="24"/>
      <c r="AG82" s="11"/>
    </row>
    <row r="83" spans="1:33" s="22" customFormat="1" ht="32.25" customHeight="1" x14ac:dyDescent="0.35">
      <c r="A83" s="25"/>
      <c r="B83" s="26"/>
      <c r="C83" s="26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444"/>
      <c r="Y83" s="444"/>
      <c r="Z83" s="11"/>
      <c r="AA83" s="11"/>
      <c r="AB83" s="11"/>
      <c r="AC83" s="11"/>
      <c r="AD83" s="11"/>
      <c r="AE83" s="11"/>
      <c r="AF83" s="11"/>
      <c r="AG83" s="11"/>
    </row>
    <row r="84" spans="1:33" ht="32.25" customHeight="1" x14ac:dyDescent="0.35">
      <c r="A84" s="9"/>
      <c r="B84" s="3"/>
      <c r="C84" s="3"/>
      <c r="D84" s="1"/>
      <c r="E84" s="12"/>
      <c r="F84" s="12"/>
      <c r="G84" s="12"/>
      <c r="H84" s="12"/>
      <c r="I84" s="12"/>
      <c r="J84" s="11"/>
      <c r="K84" s="11"/>
      <c r="L84" s="11"/>
      <c r="M84" s="13"/>
      <c r="N84" s="11"/>
      <c r="O84" s="11"/>
      <c r="P84" s="11"/>
      <c r="Q84" s="11"/>
      <c r="R84" s="12"/>
      <c r="S84" s="11"/>
      <c r="T84" s="11"/>
      <c r="U84" s="11"/>
      <c r="V84" s="13"/>
      <c r="W84" s="12"/>
      <c r="X84" s="444"/>
      <c r="Y84" s="444"/>
      <c r="Z84" s="444"/>
      <c r="AA84" s="442"/>
      <c r="AB84" s="442"/>
    </row>
    <row r="85" spans="1:33" ht="32.25" customHeight="1" x14ac:dyDescent="0.35">
      <c r="A85" s="9"/>
      <c r="B85" s="3"/>
      <c r="C85" s="3"/>
      <c r="D85" s="1"/>
      <c r="E85" s="12"/>
      <c r="F85" s="12"/>
      <c r="G85" s="12"/>
      <c r="H85" s="12"/>
      <c r="I85" s="12"/>
      <c r="J85" s="11"/>
      <c r="K85" s="11"/>
      <c r="L85" s="11"/>
      <c r="M85" s="13"/>
      <c r="N85" s="11"/>
      <c r="O85" s="11"/>
      <c r="P85" s="11"/>
      <c r="Q85" s="11"/>
      <c r="R85" s="12"/>
      <c r="S85" s="11"/>
      <c r="T85" s="11"/>
      <c r="U85" s="11"/>
      <c r="V85" s="13"/>
      <c r="W85" s="12"/>
      <c r="X85" s="444"/>
      <c r="Y85" s="444"/>
      <c r="Z85" s="11"/>
      <c r="AA85" s="442"/>
      <c r="AB85" s="443"/>
    </row>
    <row r="86" spans="1:33" ht="32.25" customHeight="1" x14ac:dyDescent="0.35">
      <c r="A86" s="9"/>
      <c r="B86" s="3"/>
      <c r="C86" s="3"/>
      <c r="D86" s="1"/>
      <c r="E86" s="12"/>
      <c r="F86" s="12"/>
      <c r="G86" s="12"/>
      <c r="H86" s="12"/>
      <c r="I86" s="12"/>
      <c r="J86" s="11"/>
      <c r="K86" s="11"/>
      <c r="L86" s="11"/>
      <c r="M86" s="12"/>
      <c r="N86" s="11"/>
      <c r="O86" s="11"/>
      <c r="P86" s="11"/>
      <c r="Q86" s="11"/>
      <c r="R86" s="12"/>
      <c r="S86" s="11"/>
      <c r="T86" s="11"/>
      <c r="U86" s="11"/>
      <c r="V86" s="12"/>
      <c r="W86" s="12"/>
      <c r="X86" s="444"/>
      <c r="Y86" s="444"/>
      <c r="Z86" s="444"/>
      <c r="AA86" s="443"/>
      <c r="AB86" s="443"/>
    </row>
    <row r="87" spans="1:33" ht="32.25" customHeight="1" x14ac:dyDescent="0.35">
      <c r="A87" s="9"/>
      <c r="B87" s="14"/>
    </row>
  </sheetData>
  <mergeCells count="65">
    <mergeCell ref="B4:AD4"/>
    <mergeCell ref="A5:F5"/>
    <mergeCell ref="A1:AG1"/>
    <mergeCell ref="G2:T2"/>
    <mergeCell ref="B3:U3"/>
    <mergeCell ref="W3:AG3"/>
    <mergeCell ref="G5:AG5"/>
    <mergeCell ref="AA7:AD7"/>
    <mergeCell ref="A6:A8"/>
    <mergeCell ref="A52:AG52"/>
    <mergeCell ref="D6:F7"/>
    <mergeCell ref="AE6:AE8"/>
    <mergeCell ref="AF6:AF8"/>
    <mergeCell ref="AG6:AG8"/>
    <mergeCell ref="G6:N6"/>
    <mergeCell ref="A18:AG18"/>
    <mergeCell ref="B6:B8"/>
    <mergeCell ref="X83:Y83"/>
    <mergeCell ref="W6:AD6"/>
    <mergeCell ref="B76:AG76"/>
    <mergeCell ref="A41:F41"/>
    <mergeCell ref="A79:AG80"/>
    <mergeCell ref="A77:AG77"/>
    <mergeCell ref="A78:AG78"/>
    <mergeCell ref="O6:V6"/>
    <mergeCell ref="A9:AG9"/>
    <mergeCell ref="S7:V7"/>
    <mergeCell ref="A51:F51"/>
    <mergeCell ref="A25:F25"/>
    <mergeCell ref="X82:AB82"/>
    <mergeCell ref="A26:AG26"/>
    <mergeCell ref="A27:AG27"/>
    <mergeCell ref="A42:AG42"/>
    <mergeCell ref="A46:F46"/>
    <mergeCell ref="A66:AG66"/>
    <mergeCell ref="A32:AG32"/>
    <mergeCell ref="G7:J7"/>
    <mergeCell ref="K7:N7"/>
    <mergeCell ref="O7:R7"/>
    <mergeCell ref="A31:F31"/>
    <mergeCell ref="AA85:AB86"/>
    <mergeCell ref="X86:Z86"/>
    <mergeCell ref="X84:Z84"/>
    <mergeCell ref="X85:Y85"/>
    <mergeCell ref="AA84:AB84"/>
    <mergeCell ref="A68:F68"/>
    <mergeCell ref="A36:F36"/>
    <mergeCell ref="A47:AG47"/>
    <mergeCell ref="A57:F57"/>
    <mergeCell ref="A58:AG58"/>
    <mergeCell ref="C6:C8"/>
    <mergeCell ref="W7:Z7"/>
    <mergeCell ref="A37:AG37"/>
    <mergeCell ref="N12:N13"/>
    <mergeCell ref="AG12:AG13"/>
    <mergeCell ref="A17:F17"/>
    <mergeCell ref="A63:F63"/>
    <mergeCell ref="A64:F64"/>
    <mergeCell ref="A75:AG75"/>
    <mergeCell ref="A69:F69"/>
    <mergeCell ref="A70:F70"/>
    <mergeCell ref="A71:AG71"/>
    <mergeCell ref="A74:AG74"/>
    <mergeCell ref="A73:AG73"/>
    <mergeCell ref="A72:AG72"/>
  </mergeCells>
  <phoneticPr fontId="0" type="noConversion"/>
  <printOptions horizontalCentered="1" verticalCentered="1"/>
  <pageMargins left="3.937007874015748E-2" right="3.937007874015748E-2" top="0.15748031496062992" bottom="0.15748031496062992" header="0.31496062992125984" footer="0.31496062992125984"/>
  <pageSetup paperSize="9" scale="35" orientation="landscape" verticalDpi="597" r:id="rId1"/>
  <rowBreaks count="1" manualBreakCount="1">
    <brk id="5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94"/>
  <sheetViews>
    <sheetView zoomScale="70" zoomScaleNormal="70" zoomScaleSheetLayoutView="75" workbookViewId="0">
      <selection activeCell="B54" sqref="B54"/>
    </sheetView>
  </sheetViews>
  <sheetFormatPr defaultRowHeight="23.25" x14ac:dyDescent="0.35"/>
  <cols>
    <col min="1" max="1" width="5.42578125" style="4" customWidth="1"/>
    <col min="2" max="2" width="66.85546875" style="5" customWidth="1"/>
    <col min="3" max="3" width="33.140625" style="1" customWidth="1"/>
    <col min="4" max="4" width="9" style="10" customWidth="1"/>
    <col min="5" max="5" width="10.42578125" style="1" customWidth="1"/>
    <col min="6" max="6" width="5" style="1" customWidth="1"/>
    <col min="7" max="7" width="6.140625" style="1" customWidth="1"/>
    <col min="8" max="8" width="6" style="1" customWidth="1"/>
    <col min="9" max="9" width="5.42578125" style="1" customWidth="1"/>
    <col min="10" max="10" width="6.85546875" style="1" customWidth="1"/>
    <col min="11" max="11" width="5.42578125" style="1" customWidth="1"/>
    <col min="12" max="12" width="5.85546875" style="1" customWidth="1"/>
    <col min="13" max="13" width="4.42578125" style="1" customWidth="1"/>
    <col min="14" max="14" width="6.7109375" style="1" customWidth="1"/>
    <col min="15" max="15" width="5.140625" style="1" customWidth="1"/>
    <col min="16" max="16" width="6.28515625" style="1" customWidth="1"/>
    <col min="17" max="17" width="4.42578125" style="1" customWidth="1"/>
    <col min="18" max="18" width="6.85546875" style="1" customWidth="1"/>
    <col min="19" max="19" width="5" style="1" customWidth="1"/>
    <col min="20" max="20" width="6.28515625" style="1" customWidth="1"/>
    <col min="21" max="21" width="3.85546875" style="1" customWidth="1"/>
    <col min="22" max="22" width="6.85546875" style="1" customWidth="1"/>
    <col min="23" max="23" width="8.5703125" style="1" customWidth="1"/>
    <col min="24" max="24" width="12.7109375" style="1" customWidth="1"/>
    <col min="25" max="25" width="9.85546875" style="1" customWidth="1"/>
    <col min="26" max="26" width="18.5703125" style="4" bestFit="1" customWidth="1"/>
    <col min="27" max="27" width="11" style="4" bestFit="1" customWidth="1"/>
    <col min="28" max="16384" width="9.140625" style="4"/>
  </cols>
  <sheetData>
    <row r="1" spans="1:27" ht="30.75" customHeight="1" x14ac:dyDescent="0.5">
      <c r="A1" s="487" t="s">
        <v>56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  <c r="Q1" s="488"/>
      <c r="R1" s="488"/>
      <c r="S1" s="488"/>
      <c r="T1" s="488"/>
      <c r="U1" s="488"/>
      <c r="V1" s="488"/>
      <c r="W1" s="488"/>
      <c r="X1" s="488"/>
      <c r="Y1" s="489"/>
    </row>
    <row r="2" spans="1:27" ht="21.75" customHeight="1" x14ac:dyDescent="0.5">
      <c r="A2" s="375"/>
      <c r="B2" s="376" t="s">
        <v>27</v>
      </c>
      <c r="C2" s="377"/>
      <c r="D2" s="377"/>
      <c r="E2" s="377"/>
      <c r="F2" s="377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377"/>
      <c r="V2" s="377"/>
      <c r="W2" s="377"/>
      <c r="X2" s="377"/>
      <c r="Y2" s="378"/>
    </row>
    <row r="3" spans="1:27" ht="29.25" customHeight="1" x14ac:dyDescent="0.5">
      <c r="A3" s="375"/>
      <c r="B3" s="494" t="s">
        <v>57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379"/>
      <c r="W3" s="490"/>
      <c r="X3" s="490"/>
      <c r="Y3" s="491"/>
    </row>
    <row r="4" spans="1:27" ht="20.25" customHeight="1" x14ac:dyDescent="0.35">
      <c r="A4" s="160"/>
      <c r="B4" s="496" t="s">
        <v>28</v>
      </c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7"/>
    </row>
    <row r="5" spans="1:27" ht="21" customHeight="1" x14ac:dyDescent="0.35">
      <c r="A5" s="492"/>
      <c r="B5" s="477"/>
      <c r="C5" s="477"/>
      <c r="D5" s="477"/>
      <c r="E5" s="477"/>
      <c r="F5" s="478"/>
      <c r="G5" s="484" t="s">
        <v>3</v>
      </c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93"/>
      <c r="Z5" s="22"/>
    </row>
    <row r="6" spans="1:27" ht="19.5" customHeight="1" x14ac:dyDescent="0.35">
      <c r="A6" s="498" t="s">
        <v>0</v>
      </c>
      <c r="B6" s="500" t="s">
        <v>4</v>
      </c>
      <c r="C6" s="527" t="s">
        <v>1</v>
      </c>
      <c r="D6" s="500" t="s">
        <v>31</v>
      </c>
      <c r="E6" s="500"/>
      <c r="F6" s="500"/>
      <c r="G6" s="523" t="s">
        <v>5</v>
      </c>
      <c r="H6" s="523"/>
      <c r="I6" s="523"/>
      <c r="J6" s="523"/>
      <c r="K6" s="523"/>
      <c r="L6" s="523"/>
      <c r="M6" s="523"/>
      <c r="N6" s="523"/>
      <c r="O6" s="523" t="s">
        <v>6</v>
      </c>
      <c r="P6" s="523"/>
      <c r="Q6" s="523"/>
      <c r="R6" s="523"/>
      <c r="S6" s="523"/>
      <c r="T6" s="523"/>
      <c r="U6" s="523"/>
      <c r="V6" s="523"/>
      <c r="W6" s="527" t="s">
        <v>8</v>
      </c>
      <c r="X6" s="527" t="s">
        <v>23</v>
      </c>
      <c r="Y6" s="505" t="s">
        <v>9</v>
      </c>
      <c r="Z6" s="22"/>
    </row>
    <row r="7" spans="1:27" s="6" customFormat="1" ht="24" customHeight="1" x14ac:dyDescent="0.25">
      <c r="A7" s="498"/>
      <c r="B7" s="500"/>
      <c r="C7" s="528"/>
      <c r="D7" s="500"/>
      <c r="E7" s="500"/>
      <c r="F7" s="500"/>
      <c r="G7" s="502" t="s">
        <v>12</v>
      </c>
      <c r="H7" s="503"/>
      <c r="I7" s="503"/>
      <c r="J7" s="504"/>
      <c r="K7" s="502" t="s">
        <v>13</v>
      </c>
      <c r="L7" s="503"/>
      <c r="M7" s="503"/>
      <c r="N7" s="504"/>
      <c r="O7" s="502" t="s">
        <v>14</v>
      </c>
      <c r="P7" s="503"/>
      <c r="Q7" s="503"/>
      <c r="R7" s="504"/>
      <c r="S7" s="502" t="s">
        <v>15</v>
      </c>
      <c r="T7" s="503"/>
      <c r="U7" s="503"/>
      <c r="V7" s="504"/>
      <c r="W7" s="528"/>
      <c r="X7" s="528"/>
      <c r="Y7" s="506"/>
      <c r="Z7" s="374"/>
    </row>
    <row r="8" spans="1:27" s="6" customFormat="1" ht="45.75" customHeight="1" thickBot="1" x14ac:dyDescent="0.3">
      <c r="A8" s="499"/>
      <c r="B8" s="501"/>
      <c r="C8" s="529"/>
      <c r="D8" s="220" t="s">
        <v>2</v>
      </c>
      <c r="E8" s="220" t="s">
        <v>19</v>
      </c>
      <c r="F8" s="220" t="s">
        <v>18</v>
      </c>
      <c r="G8" s="221" t="s">
        <v>20</v>
      </c>
      <c r="H8" s="221" t="s">
        <v>21</v>
      </c>
      <c r="I8" s="221" t="s">
        <v>22</v>
      </c>
      <c r="J8" s="221" t="s">
        <v>10</v>
      </c>
      <c r="K8" s="221" t="s">
        <v>20</v>
      </c>
      <c r="L8" s="221" t="s">
        <v>21</v>
      </c>
      <c r="M8" s="221" t="s">
        <v>22</v>
      </c>
      <c r="N8" s="221" t="s">
        <v>10</v>
      </c>
      <c r="O8" s="221" t="s">
        <v>20</v>
      </c>
      <c r="P8" s="221" t="s">
        <v>21</v>
      </c>
      <c r="Q8" s="221" t="s">
        <v>22</v>
      </c>
      <c r="R8" s="221" t="s">
        <v>10</v>
      </c>
      <c r="S8" s="221" t="s">
        <v>20</v>
      </c>
      <c r="T8" s="221" t="s">
        <v>21</v>
      </c>
      <c r="U8" s="221" t="s">
        <v>22</v>
      </c>
      <c r="V8" s="221" t="s">
        <v>10</v>
      </c>
      <c r="W8" s="529"/>
      <c r="X8" s="529"/>
      <c r="Y8" s="507"/>
      <c r="Z8" s="374"/>
    </row>
    <row r="9" spans="1:27" s="6" customFormat="1" ht="23.25" customHeight="1" thickBot="1" x14ac:dyDescent="0.3">
      <c r="A9" s="534" t="s">
        <v>32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6"/>
      <c r="Z9" s="374"/>
    </row>
    <row r="10" spans="1:27" ht="23.25" customHeight="1" x14ac:dyDescent="0.35">
      <c r="A10" s="380">
        <v>1</v>
      </c>
      <c r="B10" s="245" t="s">
        <v>24</v>
      </c>
      <c r="C10" s="249" t="s">
        <v>174</v>
      </c>
      <c r="D10" s="250">
        <v>2</v>
      </c>
      <c r="E10" s="250">
        <v>1.2</v>
      </c>
      <c r="F10" s="251"/>
      <c r="G10" s="252"/>
      <c r="H10" s="250">
        <v>30</v>
      </c>
      <c r="I10" s="250"/>
      <c r="J10" s="253">
        <v>1</v>
      </c>
      <c r="K10" s="250"/>
      <c r="L10" s="250">
        <v>30</v>
      </c>
      <c r="M10" s="250"/>
      <c r="N10" s="254">
        <v>2</v>
      </c>
      <c r="O10" s="250"/>
      <c r="P10" s="250"/>
      <c r="Q10" s="250"/>
      <c r="R10" s="254"/>
      <c r="S10" s="250"/>
      <c r="T10" s="250"/>
      <c r="U10" s="250"/>
      <c r="V10" s="255"/>
      <c r="W10" s="256">
        <f>L10+H10</f>
        <v>60</v>
      </c>
      <c r="X10" s="250">
        <v>75</v>
      </c>
      <c r="Y10" s="381">
        <f>J10+N10</f>
        <v>3</v>
      </c>
      <c r="Z10" s="22"/>
    </row>
    <row r="11" spans="1:27" ht="23.25" customHeight="1" x14ac:dyDescent="0.35">
      <c r="A11" s="382">
        <v>2</v>
      </c>
      <c r="B11" s="246" t="s">
        <v>49</v>
      </c>
      <c r="C11" s="258" t="s">
        <v>175</v>
      </c>
      <c r="D11" s="259"/>
      <c r="E11" s="259">
        <v>1</v>
      </c>
      <c r="F11" s="260"/>
      <c r="G11" s="261">
        <v>15</v>
      </c>
      <c r="H11" s="259"/>
      <c r="I11" s="259"/>
      <c r="J11" s="262">
        <v>2</v>
      </c>
      <c r="K11" s="259"/>
      <c r="L11" s="259"/>
      <c r="M11" s="259"/>
      <c r="N11" s="254"/>
      <c r="O11" s="259"/>
      <c r="P11" s="259"/>
      <c r="Q11" s="259"/>
      <c r="R11" s="263"/>
      <c r="S11" s="259"/>
      <c r="T11" s="259"/>
      <c r="U11" s="259"/>
      <c r="V11" s="264"/>
      <c r="W11" s="261">
        <f>G11</f>
        <v>15</v>
      </c>
      <c r="X11" s="250">
        <v>50</v>
      </c>
      <c r="Y11" s="265">
        <f>J11</f>
        <v>2</v>
      </c>
      <c r="Z11" s="22"/>
    </row>
    <row r="12" spans="1:27" ht="21" customHeight="1" x14ac:dyDescent="0.35">
      <c r="A12" s="382">
        <v>3</v>
      </c>
      <c r="B12" s="247" t="s">
        <v>110</v>
      </c>
      <c r="C12" s="258" t="s">
        <v>176</v>
      </c>
      <c r="D12" s="259"/>
      <c r="E12" s="259">
        <v>3</v>
      </c>
      <c r="F12" s="260"/>
      <c r="G12" s="261"/>
      <c r="H12" s="259"/>
      <c r="I12" s="259"/>
      <c r="J12" s="263"/>
      <c r="K12" s="259"/>
      <c r="L12" s="259"/>
      <c r="M12" s="259"/>
      <c r="N12" s="254"/>
      <c r="O12" s="259">
        <v>15</v>
      </c>
      <c r="P12" s="259"/>
      <c r="Q12" s="259"/>
      <c r="R12" s="263">
        <v>1</v>
      </c>
      <c r="S12" s="259"/>
      <c r="T12" s="259"/>
      <c r="U12" s="259"/>
      <c r="V12" s="265"/>
      <c r="W12" s="266">
        <f>O12</f>
        <v>15</v>
      </c>
      <c r="X12" s="267">
        <v>25</v>
      </c>
      <c r="Y12" s="268">
        <f>R12</f>
        <v>1</v>
      </c>
    </row>
    <row r="13" spans="1:27" ht="18.75" customHeight="1" x14ac:dyDescent="0.35">
      <c r="A13" s="383">
        <v>4</v>
      </c>
      <c r="B13" s="247" t="s">
        <v>52</v>
      </c>
      <c r="C13" s="258" t="s">
        <v>177</v>
      </c>
      <c r="D13" s="259"/>
      <c r="E13" s="259">
        <v>3</v>
      </c>
      <c r="F13" s="260"/>
      <c r="G13" s="261"/>
      <c r="H13" s="259"/>
      <c r="I13" s="259"/>
      <c r="J13" s="263"/>
      <c r="K13" s="259"/>
      <c r="L13" s="259"/>
      <c r="M13" s="259"/>
      <c r="N13" s="254"/>
      <c r="O13" s="259">
        <v>30</v>
      </c>
      <c r="P13" s="259"/>
      <c r="Q13" s="259"/>
      <c r="R13" s="263">
        <v>2</v>
      </c>
      <c r="S13" s="259"/>
      <c r="T13" s="259"/>
      <c r="U13" s="259"/>
      <c r="V13" s="264"/>
      <c r="W13" s="269">
        <v>30</v>
      </c>
      <c r="X13" s="267">
        <v>50</v>
      </c>
      <c r="Y13" s="268">
        <v>2</v>
      </c>
    </row>
    <row r="14" spans="1:27" ht="40.5" customHeight="1" x14ac:dyDescent="0.35">
      <c r="A14" s="384">
        <v>5</v>
      </c>
      <c r="B14" s="248" t="s">
        <v>108</v>
      </c>
      <c r="C14" s="258" t="s">
        <v>178</v>
      </c>
      <c r="D14" s="259"/>
      <c r="E14" s="259">
        <v>1</v>
      </c>
      <c r="F14" s="260"/>
      <c r="G14" s="261"/>
      <c r="H14" s="259">
        <v>15</v>
      </c>
      <c r="I14" s="259"/>
      <c r="J14" s="263">
        <v>1</v>
      </c>
      <c r="K14" s="259"/>
      <c r="L14" s="259"/>
      <c r="M14" s="259"/>
      <c r="N14" s="263"/>
      <c r="O14" s="259"/>
      <c r="P14" s="259"/>
      <c r="Q14" s="259"/>
      <c r="R14" s="263"/>
      <c r="S14" s="259"/>
      <c r="T14" s="259"/>
      <c r="U14" s="259"/>
      <c r="V14" s="264"/>
      <c r="W14" s="269">
        <f>H14</f>
        <v>15</v>
      </c>
      <c r="X14" s="270">
        <v>25</v>
      </c>
      <c r="Y14" s="268">
        <f>J14</f>
        <v>1</v>
      </c>
    </row>
    <row r="15" spans="1:27" s="8" customFormat="1" ht="30.75" customHeight="1" thickBot="1" x14ac:dyDescent="0.4">
      <c r="A15" s="521" t="s">
        <v>11</v>
      </c>
      <c r="B15" s="522"/>
      <c r="C15" s="522"/>
      <c r="D15" s="522"/>
      <c r="E15" s="522"/>
      <c r="F15" s="522"/>
      <c r="G15" s="271">
        <f>G11</f>
        <v>15</v>
      </c>
      <c r="H15" s="272">
        <f>H10+H14</f>
        <v>45</v>
      </c>
      <c r="I15" s="272"/>
      <c r="J15" s="273">
        <f>J10+J11+J14</f>
        <v>4</v>
      </c>
      <c r="K15" s="272"/>
      <c r="L15" s="272">
        <f>L10</f>
        <v>30</v>
      </c>
      <c r="M15" s="272"/>
      <c r="N15" s="273">
        <f>N10</f>
        <v>2</v>
      </c>
      <c r="O15" s="272">
        <f>O12+O13</f>
        <v>45</v>
      </c>
      <c r="P15" s="272"/>
      <c r="Q15" s="272"/>
      <c r="R15" s="273">
        <v>3</v>
      </c>
      <c r="S15" s="272"/>
      <c r="T15" s="272"/>
      <c r="U15" s="272"/>
      <c r="V15" s="274"/>
      <c r="W15" s="275">
        <f>W10+W11+W12+W14+W22</f>
        <v>135</v>
      </c>
      <c r="X15" s="276">
        <f>X10+X11+X12+X14+X13</f>
        <v>225</v>
      </c>
      <c r="Y15" s="277">
        <v>9</v>
      </c>
      <c r="Z15" s="4"/>
      <c r="AA15" s="4"/>
    </row>
    <row r="16" spans="1:27" ht="32.25" customHeight="1" thickBot="1" x14ac:dyDescent="0.4">
      <c r="A16" s="511" t="s">
        <v>33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3"/>
      <c r="Z16" s="22"/>
    </row>
    <row r="17" spans="1:27" ht="20.25" customHeight="1" x14ac:dyDescent="0.35">
      <c r="A17" s="385">
        <v>1</v>
      </c>
      <c r="B17" s="241" t="s">
        <v>50</v>
      </c>
      <c r="C17" s="278" t="s">
        <v>179</v>
      </c>
      <c r="D17" s="279">
        <v>1</v>
      </c>
      <c r="E17" s="279"/>
      <c r="F17" s="280"/>
      <c r="G17" s="281">
        <v>30</v>
      </c>
      <c r="H17" s="279"/>
      <c r="I17" s="279"/>
      <c r="J17" s="254">
        <v>3</v>
      </c>
      <c r="K17" s="279"/>
      <c r="L17" s="279"/>
      <c r="M17" s="279"/>
      <c r="N17" s="254"/>
      <c r="O17" s="279"/>
      <c r="P17" s="279"/>
      <c r="Q17" s="279"/>
      <c r="R17" s="254"/>
      <c r="S17" s="279"/>
      <c r="T17" s="279"/>
      <c r="U17" s="279"/>
      <c r="V17" s="257"/>
      <c r="W17" s="282">
        <f>G17</f>
        <v>30</v>
      </c>
      <c r="X17" s="279">
        <v>75</v>
      </c>
      <c r="Y17" s="381">
        <f>J17</f>
        <v>3</v>
      </c>
      <c r="Z17" s="22"/>
    </row>
    <row r="18" spans="1:27" ht="22.5" customHeight="1" x14ac:dyDescent="0.35">
      <c r="A18" s="385">
        <v>2</v>
      </c>
      <c r="B18" s="242" t="s">
        <v>51</v>
      </c>
      <c r="C18" s="283" t="s">
        <v>180</v>
      </c>
      <c r="D18" s="284">
        <v>2</v>
      </c>
      <c r="E18" s="284"/>
      <c r="F18" s="285"/>
      <c r="G18" s="286"/>
      <c r="H18" s="284"/>
      <c r="I18" s="284"/>
      <c r="J18" s="263"/>
      <c r="K18" s="284">
        <v>30</v>
      </c>
      <c r="L18" s="284"/>
      <c r="M18" s="284"/>
      <c r="N18" s="263">
        <v>3</v>
      </c>
      <c r="O18" s="284"/>
      <c r="P18" s="284"/>
      <c r="Q18" s="284"/>
      <c r="R18" s="263"/>
      <c r="S18" s="284"/>
      <c r="T18" s="284"/>
      <c r="U18" s="284"/>
      <c r="V18" s="264"/>
      <c r="W18" s="286">
        <f>K18</f>
        <v>30</v>
      </c>
      <c r="X18" s="284">
        <v>75</v>
      </c>
      <c r="Y18" s="265">
        <f>N18</f>
        <v>3</v>
      </c>
      <c r="Z18" s="22"/>
    </row>
    <row r="19" spans="1:27" ht="25.5" customHeight="1" x14ac:dyDescent="0.35">
      <c r="A19" s="385">
        <v>3</v>
      </c>
      <c r="B19" s="243" t="s">
        <v>91</v>
      </c>
      <c r="C19" s="283" t="s">
        <v>181</v>
      </c>
      <c r="D19" s="284">
        <v>1.3</v>
      </c>
      <c r="E19" s="284" t="s">
        <v>53</v>
      </c>
      <c r="F19" s="285"/>
      <c r="G19" s="286"/>
      <c r="H19" s="284">
        <v>90</v>
      </c>
      <c r="I19" s="284"/>
      <c r="J19" s="263">
        <v>5</v>
      </c>
      <c r="K19" s="284"/>
      <c r="L19" s="284">
        <v>45</v>
      </c>
      <c r="M19" s="284"/>
      <c r="N19" s="263">
        <v>2</v>
      </c>
      <c r="O19" s="284"/>
      <c r="P19" s="284">
        <v>45</v>
      </c>
      <c r="Q19" s="284"/>
      <c r="R19" s="263">
        <v>2</v>
      </c>
      <c r="S19" s="284"/>
      <c r="T19" s="284">
        <v>45</v>
      </c>
      <c r="U19" s="284"/>
      <c r="V19" s="264">
        <v>2</v>
      </c>
      <c r="W19" s="286">
        <f>H19+L19+P19+T19</f>
        <v>225</v>
      </c>
      <c r="X19" s="284">
        <v>330</v>
      </c>
      <c r="Y19" s="265">
        <f>J19+N19+R19+V19</f>
        <v>11</v>
      </c>
      <c r="Z19" s="22"/>
    </row>
    <row r="20" spans="1:27" ht="24.75" customHeight="1" x14ac:dyDescent="0.35">
      <c r="A20" s="385">
        <v>4</v>
      </c>
      <c r="B20" s="242" t="s">
        <v>92</v>
      </c>
      <c r="C20" s="283" t="s">
        <v>182</v>
      </c>
      <c r="D20" s="284">
        <v>1</v>
      </c>
      <c r="E20" s="284" t="s">
        <v>53</v>
      </c>
      <c r="F20" s="285"/>
      <c r="G20" s="286"/>
      <c r="H20" s="284">
        <v>90</v>
      </c>
      <c r="I20" s="284"/>
      <c r="J20" s="263">
        <v>5</v>
      </c>
      <c r="K20" s="284"/>
      <c r="L20" s="284">
        <v>45</v>
      </c>
      <c r="M20" s="284"/>
      <c r="N20" s="263">
        <v>2</v>
      </c>
      <c r="O20" s="284"/>
      <c r="P20" s="284">
        <v>45</v>
      </c>
      <c r="Q20" s="284"/>
      <c r="R20" s="263">
        <v>2</v>
      </c>
      <c r="S20" s="284"/>
      <c r="T20" s="284">
        <v>45</v>
      </c>
      <c r="U20" s="284"/>
      <c r="V20" s="264">
        <v>2</v>
      </c>
      <c r="W20" s="286">
        <f>H20+L20+P20+T20</f>
        <v>225</v>
      </c>
      <c r="X20" s="284">
        <v>330</v>
      </c>
      <c r="Y20" s="265">
        <f>J20+N20+R20+V20</f>
        <v>11</v>
      </c>
      <c r="Z20" s="22"/>
    </row>
    <row r="21" spans="1:27" s="22" customFormat="1" ht="24" customHeight="1" x14ac:dyDescent="0.35">
      <c r="A21" s="385">
        <v>5</v>
      </c>
      <c r="B21" s="242" t="s">
        <v>75</v>
      </c>
      <c r="C21" s="283" t="s">
        <v>183</v>
      </c>
      <c r="D21" s="284"/>
      <c r="E21" s="284">
        <v>4</v>
      </c>
      <c r="F21" s="285"/>
      <c r="G21" s="286"/>
      <c r="H21" s="284"/>
      <c r="I21" s="284"/>
      <c r="J21" s="263"/>
      <c r="K21" s="284"/>
      <c r="L21" s="284"/>
      <c r="M21" s="284"/>
      <c r="N21" s="263"/>
      <c r="O21" s="284"/>
      <c r="P21" s="284"/>
      <c r="Q21" s="284"/>
      <c r="R21" s="263"/>
      <c r="S21" s="284"/>
      <c r="T21" s="284">
        <v>30</v>
      </c>
      <c r="U21" s="284"/>
      <c r="V21" s="264">
        <v>2</v>
      </c>
      <c r="W21" s="286">
        <f>T21</f>
        <v>30</v>
      </c>
      <c r="X21" s="284">
        <v>50</v>
      </c>
      <c r="Y21" s="265">
        <f>V21</f>
        <v>2</v>
      </c>
    </row>
    <row r="22" spans="1:27" ht="23.25" customHeight="1" x14ac:dyDescent="0.35">
      <c r="A22" s="386">
        <v>6</v>
      </c>
      <c r="B22" s="244" t="s">
        <v>74</v>
      </c>
      <c r="C22" s="283" t="s">
        <v>184</v>
      </c>
      <c r="D22" s="284"/>
      <c r="E22" s="284">
        <v>1</v>
      </c>
      <c r="F22" s="287"/>
      <c r="G22" s="286">
        <v>30</v>
      </c>
      <c r="H22" s="284"/>
      <c r="I22" s="284"/>
      <c r="J22" s="262">
        <v>3</v>
      </c>
      <c r="K22" s="284"/>
      <c r="L22" s="284"/>
      <c r="M22" s="284"/>
      <c r="N22" s="254"/>
      <c r="O22" s="284"/>
      <c r="P22" s="284"/>
      <c r="Q22" s="284"/>
      <c r="R22" s="263"/>
      <c r="S22" s="284"/>
      <c r="T22" s="284"/>
      <c r="U22" s="284"/>
      <c r="V22" s="264"/>
      <c r="W22" s="286">
        <f>G22</f>
        <v>30</v>
      </c>
      <c r="X22" s="279">
        <v>75</v>
      </c>
      <c r="Y22" s="265">
        <f>J22</f>
        <v>3</v>
      </c>
    </row>
    <row r="23" spans="1:27" ht="23.25" customHeight="1" x14ac:dyDescent="0.35">
      <c r="A23" s="385">
        <v>7</v>
      </c>
      <c r="B23" s="242" t="s">
        <v>111</v>
      </c>
      <c r="C23" s="283" t="s">
        <v>185</v>
      </c>
      <c r="D23" s="284"/>
      <c r="E23" s="284">
        <v>3</v>
      </c>
      <c r="F23" s="285"/>
      <c r="G23" s="286"/>
      <c r="H23" s="284"/>
      <c r="I23" s="284"/>
      <c r="J23" s="263"/>
      <c r="K23" s="284"/>
      <c r="L23" s="284"/>
      <c r="M23" s="284"/>
      <c r="N23" s="263"/>
      <c r="O23" s="284">
        <v>30</v>
      </c>
      <c r="P23" s="284"/>
      <c r="Q23" s="284"/>
      <c r="R23" s="263">
        <v>2</v>
      </c>
      <c r="S23" s="284"/>
      <c r="T23" s="284"/>
      <c r="U23" s="284"/>
      <c r="V23" s="264"/>
      <c r="W23" s="286">
        <f>O23</f>
        <v>30</v>
      </c>
      <c r="X23" s="284">
        <v>50</v>
      </c>
      <c r="Y23" s="265">
        <f>R23</f>
        <v>2</v>
      </c>
      <c r="Z23" s="22"/>
    </row>
    <row r="24" spans="1:27" s="22" customFormat="1" ht="26.25" customHeight="1" x14ac:dyDescent="0.35">
      <c r="A24" s="385">
        <v>8</v>
      </c>
      <c r="B24" s="242" t="s">
        <v>112</v>
      </c>
      <c r="C24" s="283" t="s">
        <v>186</v>
      </c>
      <c r="D24" s="284"/>
      <c r="E24" s="284">
        <v>1</v>
      </c>
      <c r="F24" s="285"/>
      <c r="G24" s="286">
        <v>30</v>
      </c>
      <c r="H24" s="284"/>
      <c r="I24" s="284"/>
      <c r="J24" s="263">
        <v>2</v>
      </c>
      <c r="K24" s="284"/>
      <c r="L24" s="284"/>
      <c r="M24" s="284"/>
      <c r="N24" s="263"/>
      <c r="O24" s="284"/>
      <c r="P24" s="284"/>
      <c r="Q24" s="284"/>
      <c r="R24" s="263"/>
      <c r="S24" s="284"/>
      <c r="T24" s="284"/>
      <c r="U24" s="284"/>
      <c r="V24" s="264"/>
      <c r="W24" s="286">
        <f>G24</f>
        <v>30</v>
      </c>
      <c r="X24" s="284">
        <v>50</v>
      </c>
      <c r="Y24" s="265">
        <f>J24</f>
        <v>2</v>
      </c>
    </row>
    <row r="25" spans="1:27" s="34" customFormat="1" ht="21" customHeight="1" thickBot="1" x14ac:dyDescent="0.4">
      <c r="A25" s="521" t="s">
        <v>11</v>
      </c>
      <c r="B25" s="522"/>
      <c r="C25" s="522"/>
      <c r="D25" s="522"/>
      <c r="E25" s="522"/>
      <c r="F25" s="522"/>
      <c r="G25" s="271">
        <f>G17+G22+G24</f>
        <v>90</v>
      </c>
      <c r="H25" s="272">
        <f>H19+H20</f>
        <v>180</v>
      </c>
      <c r="I25" s="272"/>
      <c r="J25" s="273">
        <f>J17+J18+J19+J20+J21+J24+J22</f>
        <v>18</v>
      </c>
      <c r="K25" s="272">
        <f>K18</f>
        <v>30</v>
      </c>
      <c r="L25" s="272">
        <f>L19+L20</f>
        <v>90</v>
      </c>
      <c r="M25" s="272"/>
      <c r="N25" s="273">
        <f>N17+N18+N19+N20+N21+N24</f>
        <v>7</v>
      </c>
      <c r="O25" s="272">
        <f>O24+O23</f>
        <v>30</v>
      </c>
      <c r="P25" s="272">
        <f>P19+P20</f>
        <v>90</v>
      </c>
      <c r="Q25" s="272"/>
      <c r="R25" s="273">
        <f>R17+R18+R19+R20+R21+R24+R23</f>
        <v>6</v>
      </c>
      <c r="S25" s="272"/>
      <c r="T25" s="272">
        <f>T19+T20+T21</f>
        <v>120</v>
      </c>
      <c r="U25" s="272"/>
      <c r="V25" s="274">
        <f>V17+V18+V19+V20+V21+V24</f>
        <v>6</v>
      </c>
      <c r="W25" s="288">
        <f>W17+W18+W19+W20+W21+W24+W22+W23</f>
        <v>630</v>
      </c>
      <c r="X25" s="272">
        <f>X17+X18+X19+X20+X21+X24+X22+X23</f>
        <v>1035</v>
      </c>
      <c r="Y25" s="387">
        <f>Y17+Y18+Y19+Y20+Y21+Y24+Y22+Y23</f>
        <v>37</v>
      </c>
      <c r="Z25" s="22"/>
      <c r="AA25" s="22"/>
    </row>
    <row r="26" spans="1:27" s="22" customFormat="1" ht="32.25" customHeight="1" thickBot="1" x14ac:dyDescent="0.4">
      <c r="A26" s="511" t="s">
        <v>34</v>
      </c>
      <c r="B26" s="532"/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32"/>
      <c r="X26" s="532"/>
      <c r="Y26" s="533"/>
    </row>
    <row r="27" spans="1:27" s="148" customFormat="1" ht="18" customHeight="1" thickBot="1" x14ac:dyDescent="0.4">
      <c r="A27" s="517" t="s">
        <v>104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9"/>
    </row>
    <row r="28" spans="1:27" s="25" customFormat="1" ht="24.75" customHeight="1" x14ac:dyDescent="0.35">
      <c r="A28" s="388">
        <v>1</v>
      </c>
      <c r="B28" s="240" t="s">
        <v>54</v>
      </c>
      <c r="C28" s="289" t="s">
        <v>187</v>
      </c>
      <c r="D28" s="290"/>
      <c r="E28" s="290" t="s">
        <v>53</v>
      </c>
      <c r="F28" s="291"/>
      <c r="G28" s="292"/>
      <c r="H28" s="293">
        <v>45</v>
      </c>
      <c r="I28" s="293"/>
      <c r="J28" s="254">
        <v>6</v>
      </c>
      <c r="K28" s="290"/>
      <c r="L28" s="293">
        <v>45</v>
      </c>
      <c r="M28" s="290"/>
      <c r="N28" s="254">
        <v>5</v>
      </c>
      <c r="O28" s="293"/>
      <c r="P28" s="293">
        <v>45</v>
      </c>
      <c r="Q28" s="293"/>
      <c r="R28" s="254">
        <v>3</v>
      </c>
      <c r="S28" s="293"/>
      <c r="T28" s="293">
        <v>45</v>
      </c>
      <c r="U28" s="293"/>
      <c r="V28" s="257">
        <v>4</v>
      </c>
      <c r="W28" s="294">
        <f>H28+L28+P28+T28</f>
        <v>180</v>
      </c>
      <c r="X28" s="293">
        <v>450</v>
      </c>
      <c r="Y28" s="255">
        <f>J28+N28+R28+V28</f>
        <v>18</v>
      </c>
      <c r="Z28" s="22"/>
      <c r="AA28" s="22"/>
    </row>
    <row r="29" spans="1:27" s="25" customFormat="1" ht="24.75" customHeight="1" x14ac:dyDescent="0.35">
      <c r="A29" s="388">
        <v>2</v>
      </c>
      <c r="B29" s="239" t="s">
        <v>93</v>
      </c>
      <c r="C29" s="289" t="s">
        <v>188</v>
      </c>
      <c r="D29" s="290"/>
      <c r="E29" s="290" t="s">
        <v>42</v>
      </c>
      <c r="F29" s="291"/>
      <c r="G29" s="292"/>
      <c r="H29" s="293"/>
      <c r="I29" s="293"/>
      <c r="J29" s="254"/>
      <c r="K29" s="293">
        <v>15</v>
      </c>
      <c r="L29" s="293"/>
      <c r="M29" s="290"/>
      <c r="N29" s="254">
        <v>1</v>
      </c>
      <c r="O29" s="293">
        <v>15</v>
      </c>
      <c r="P29" s="293"/>
      <c r="Q29" s="293"/>
      <c r="R29" s="254">
        <v>1</v>
      </c>
      <c r="S29" s="293">
        <v>15</v>
      </c>
      <c r="T29" s="293"/>
      <c r="U29" s="293"/>
      <c r="V29" s="265">
        <v>1</v>
      </c>
      <c r="W29" s="295">
        <f>K29+O29+S29</f>
        <v>45</v>
      </c>
      <c r="X29" s="293">
        <v>75</v>
      </c>
      <c r="Y29" s="381">
        <f>N29+R29+V29</f>
        <v>3</v>
      </c>
      <c r="Z29" s="22"/>
      <c r="AA29" s="22"/>
    </row>
    <row r="30" spans="1:27" s="25" customFormat="1" ht="24.75" customHeight="1" x14ac:dyDescent="0.35">
      <c r="A30" s="388">
        <v>3</v>
      </c>
      <c r="B30" s="239" t="s">
        <v>94</v>
      </c>
      <c r="C30" s="289" t="s">
        <v>189</v>
      </c>
      <c r="D30" s="290"/>
      <c r="E30" s="290" t="s">
        <v>42</v>
      </c>
      <c r="F30" s="291"/>
      <c r="G30" s="292"/>
      <c r="H30" s="293"/>
      <c r="I30" s="293"/>
      <c r="J30" s="254"/>
      <c r="K30" s="293">
        <v>15</v>
      </c>
      <c r="L30" s="293"/>
      <c r="M30" s="290"/>
      <c r="N30" s="254">
        <v>1</v>
      </c>
      <c r="O30" s="293">
        <v>15</v>
      </c>
      <c r="P30" s="293"/>
      <c r="Q30" s="293"/>
      <c r="R30" s="254">
        <v>1</v>
      </c>
      <c r="S30" s="293">
        <v>15</v>
      </c>
      <c r="T30" s="293"/>
      <c r="U30" s="293"/>
      <c r="V30" s="257">
        <v>1</v>
      </c>
      <c r="W30" s="296">
        <f>K30+O30+S30</f>
        <v>45</v>
      </c>
      <c r="X30" s="293">
        <v>75</v>
      </c>
      <c r="Y30" s="381">
        <f>N30+R30+V30</f>
        <v>3</v>
      </c>
      <c r="Z30" s="22"/>
      <c r="AA30" s="22"/>
    </row>
    <row r="31" spans="1:27" s="25" customFormat="1" ht="24.75" customHeight="1" x14ac:dyDescent="0.35">
      <c r="A31" s="388">
        <v>4</v>
      </c>
      <c r="B31" s="239" t="s">
        <v>98</v>
      </c>
      <c r="C31" s="289" t="s">
        <v>190</v>
      </c>
      <c r="D31" s="290"/>
      <c r="E31" s="290" t="s">
        <v>42</v>
      </c>
      <c r="F31" s="291"/>
      <c r="G31" s="292"/>
      <c r="H31" s="293"/>
      <c r="I31" s="293"/>
      <c r="J31" s="254"/>
      <c r="K31" s="290"/>
      <c r="L31" s="293">
        <v>15</v>
      </c>
      <c r="M31" s="290"/>
      <c r="N31" s="254">
        <v>1</v>
      </c>
      <c r="O31" s="293"/>
      <c r="P31" s="293">
        <v>15</v>
      </c>
      <c r="Q31" s="293"/>
      <c r="R31" s="254">
        <v>1</v>
      </c>
      <c r="S31" s="293"/>
      <c r="T31" s="293">
        <v>15</v>
      </c>
      <c r="U31" s="293"/>
      <c r="V31" s="257">
        <v>1</v>
      </c>
      <c r="W31" s="296">
        <f>L31+P31+T31</f>
        <v>45</v>
      </c>
      <c r="X31" s="293">
        <v>75</v>
      </c>
      <c r="Y31" s="381">
        <f>N31+R31+V31</f>
        <v>3</v>
      </c>
      <c r="Z31" s="22"/>
      <c r="AA31" s="22"/>
    </row>
    <row r="32" spans="1:27" s="25" customFormat="1" ht="27.75" customHeight="1" x14ac:dyDescent="0.35">
      <c r="A32" s="388">
        <v>5</v>
      </c>
      <c r="B32" s="240" t="s">
        <v>99</v>
      </c>
      <c r="C32" s="289" t="s">
        <v>191</v>
      </c>
      <c r="D32" s="290"/>
      <c r="E32" s="290" t="s">
        <v>42</v>
      </c>
      <c r="F32" s="291"/>
      <c r="G32" s="292"/>
      <c r="H32" s="293"/>
      <c r="I32" s="293"/>
      <c r="J32" s="254"/>
      <c r="K32" s="293"/>
      <c r="L32" s="293">
        <v>15</v>
      </c>
      <c r="M32" s="290"/>
      <c r="N32" s="254">
        <v>1</v>
      </c>
      <c r="O32" s="293"/>
      <c r="P32" s="293">
        <v>15</v>
      </c>
      <c r="Q32" s="293"/>
      <c r="R32" s="254">
        <v>1</v>
      </c>
      <c r="S32" s="293"/>
      <c r="T32" s="293">
        <v>15</v>
      </c>
      <c r="U32" s="293"/>
      <c r="V32" s="257">
        <v>1</v>
      </c>
      <c r="W32" s="296">
        <f>L32+P32+T32</f>
        <v>45</v>
      </c>
      <c r="X32" s="293">
        <v>75</v>
      </c>
      <c r="Y32" s="381">
        <f>J32+N32+R32+V32</f>
        <v>3</v>
      </c>
      <c r="Z32" s="22"/>
      <c r="AA32" s="22"/>
    </row>
    <row r="33" spans="1:252" s="25" customFormat="1" ht="33" customHeight="1" x14ac:dyDescent="0.35">
      <c r="A33" s="549" t="s">
        <v>11</v>
      </c>
      <c r="B33" s="550"/>
      <c r="C33" s="550"/>
      <c r="D33" s="550"/>
      <c r="E33" s="550"/>
      <c r="F33" s="551"/>
      <c r="G33" s="367"/>
      <c r="H33" s="368">
        <f>H28</f>
        <v>45</v>
      </c>
      <c r="I33" s="369"/>
      <c r="J33" s="370">
        <f>J28+J32</f>
        <v>6</v>
      </c>
      <c r="K33" s="368">
        <f>K32+K29+K30</f>
        <v>30</v>
      </c>
      <c r="L33" s="368">
        <f>L28+L31+L32</f>
        <v>75</v>
      </c>
      <c r="M33" s="369"/>
      <c r="N33" s="370">
        <f>N28+N32+N29+N30+N31</f>
        <v>9</v>
      </c>
      <c r="O33" s="368">
        <f>O32+O29+O30</f>
        <v>30</v>
      </c>
      <c r="P33" s="368">
        <f>P28+P31+P32</f>
        <v>75</v>
      </c>
      <c r="Q33" s="368"/>
      <c r="R33" s="370">
        <f>R28+R32+R29+R30+R31</f>
        <v>7</v>
      </c>
      <c r="S33" s="368">
        <f>S32+S29+S30</f>
        <v>30</v>
      </c>
      <c r="T33" s="368">
        <f>T28+T32+T31</f>
        <v>75</v>
      </c>
      <c r="U33" s="368"/>
      <c r="V33" s="371">
        <f>V28+V32+V29+V30+V31</f>
        <v>8</v>
      </c>
      <c r="W33" s="372">
        <f>W28+W32+W29+W30+W31</f>
        <v>360</v>
      </c>
      <c r="X33" s="368">
        <f>X28+X32+X29+X30+X31</f>
        <v>750</v>
      </c>
      <c r="Y33" s="373">
        <f>Y28+Y32+Y29+Y30+Y31</f>
        <v>30</v>
      </c>
      <c r="Z33" s="22"/>
      <c r="AA33" s="22"/>
    </row>
    <row r="34" spans="1:252" s="148" customFormat="1" ht="24" thickBot="1" x14ac:dyDescent="0.4">
      <c r="A34" s="546" t="s">
        <v>113</v>
      </c>
      <c r="B34" s="547"/>
      <c r="C34" s="547"/>
      <c r="D34" s="547"/>
      <c r="E34" s="547"/>
      <c r="F34" s="547"/>
      <c r="G34" s="547"/>
      <c r="H34" s="547"/>
      <c r="I34" s="547"/>
      <c r="J34" s="547"/>
      <c r="K34" s="547"/>
      <c r="L34" s="547"/>
      <c r="M34" s="547"/>
      <c r="N34" s="547"/>
      <c r="O34" s="547"/>
      <c r="P34" s="547"/>
      <c r="Q34" s="547"/>
      <c r="R34" s="547"/>
      <c r="S34" s="547"/>
      <c r="T34" s="547"/>
      <c r="U34" s="547"/>
      <c r="V34" s="547"/>
      <c r="W34" s="547"/>
      <c r="X34" s="547"/>
      <c r="Y34" s="548"/>
    </row>
    <row r="35" spans="1:252" s="25" customFormat="1" ht="41.25" customHeight="1" x14ac:dyDescent="0.35">
      <c r="A35" s="389">
        <v>6</v>
      </c>
      <c r="B35" s="237" t="s">
        <v>66</v>
      </c>
      <c r="C35" s="301" t="s">
        <v>192</v>
      </c>
      <c r="D35" s="302">
        <v>2.2999999999999998</v>
      </c>
      <c r="E35" s="302" t="s">
        <v>114</v>
      </c>
      <c r="F35" s="303"/>
      <c r="G35" s="304"/>
      <c r="H35" s="304">
        <v>30</v>
      </c>
      <c r="I35" s="305"/>
      <c r="J35" s="254">
        <v>2</v>
      </c>
      <c r="K35" s="302"/>
      <c r="L35" s="305">
        <v>30</v>
      </c>
      <c r="M35" s="302"/>
      <c r="N35" s="254">
        <v>3</v>
      </c>
      <c r="O35" s="305"/>
      <c r="P35" s="305">
        <v>30</v>
      </c>
      <c r="Q35" s="305"/>
      <c r="R35" s="254">
        <v>2</v>
      </c>
      <c r="S35" s="305"/>
      <c r="T35" s="305"/>
      <c r="U35" s="305"/>
      <c r="V35" s="257"/>
      <c r="W35" s="306">
        <f>L35+P35+T35+H35</f>
        <v>90</v>
      </c>
      <c r="X35" s="305">
        <v>175</v>
      </c>
      <c r="Y35" s="381">
        <f>N35+R35+V35+J35</f>
        <v>7</v>
      </c>
      <c r="Z35" s="22"/>
      <c r="AA35" s="22"/>
    </row>
    <row r="36" spans="1:252" s="25" customFormat="1" ht="37.5" customHeight="1" x14ac:dyDescent="0.35">
      <c r="A36" s="389">
        <v>7</v>
      </c>
      <c r="B36" s="237" t="s">
        <v>67</v>
      </c>
      <c r="C36" s="301" t="s">
        <v>193</v>
      </c>
      <c r="D36" s="302">
        <v>4</v>
      </c>
      <c r="E36" s="302">
        <v>3.4</v>
      </c>
      <c r="F36" s="303"/>
      <c r="G36" s="304"/>
      <c r="H36" s="305"/>
      <c r="I36" s="305"/>
      <c r="J36" s="254"/>
      <c r="K36" s="302"/>
      <c r="L36" s="305"/>
      <c r="M36" s="302"/>
      <c r="N36" s="254"/>
      <c r="O36" s="305"/>
      <c r="P36" s="305">
        <v>30</v>
      </c>
      <c r="Q36" s="305"/>
      <c r="R36" s="254">
        <v>2</v>
      </c>
      <c r="S36" s="305"/>
      <c r="T36" s="305">
        <v>30</v>
      </c>
      <c r="U36" s="305"/>
      <c r="V36" s="257">
        <v>2</v>
      </c>
      <c r="W36" s="307">
        <f>L36+P36+T36</f>
        <v>60</v>
      </c>
      <c r="X36" s="305">
        <v>100</v>
      </c>
      <c r="Y36" s="265">
        <f>N36+R36+V36</f>
        <v>4</v>
      </c>
      <c r="Z36" s="22"/>
      <c r="AA36" s="22"/>
    </row>
    <row r="37" spans="1:252" s="25" customFormat="1" ht="26.25" customHeight="1" x14ac:dyDescent="0.35">
      <c r="A37" s="389">
        <v>8</v>
      </c>
      <c r="B37" s="238" t="s">
        <v>76</v>
      </c>
      <c r="C37" s="301" t="s">
        <v>194</v>
      </c>
      <c r="D37" s="302">
        <v>4</v>
      </c>
      <c r="E37" s="302">
        <v>3.4</v>
      </c>
      <c r="F37" s="303"/>
      <c r="G37" s="304"/>
      <c r="H37" s="305"/>
      <c r="I37" s="305"/>
      <c r="J37" s="254"/>
      <c r="K37" s="302"/>
      <c r="L37" s="305"/>
      <c r="M37" s="302"/>
      <c r="N37" s="254"/>
      <c r="O37" s="305"/>
      <c r="P37" s="305">
        <v>15</v>
      </c>
      <c r="Q37" s="305"/>
      <c r="R37" s="254">
        <v>1</v>
      </c>
      <c r="S37" s="305"/>
      <c r="T37" s="305">
        <v>45</v>
      </c>
      <c r="U37" s="305"/>
      <c r="V37" s="257">
        <v>2</v>
      </c>
      <c r="W37" s="307">
        <f>L37+P37+T37</f>
        <v>60</v>
      </c>
      <c r="X37" s="305">
        <v>75</v>
      </c>
      <c r="Y37" s="265">
        <f>N37+R37+V37</f>
        <v>3</v>
      </c>
      <c r="Z37" s="22"/>
      <c r="AA37" s="22"/>
    </row>
    <row r="38" spans="1:252" s="25" customFormat="1" ht="42" customHeight="1" x14ac:dyDescent="0.35">
      <c r="A38" s="389">
        <v>9</v>
      </c>
      <c r="B38" s="237" t="s">
        <v>68</v>
      </c>
      <c r="C38" s="301" t="s">
        <v>195</v>
      </c>
      <c r="D38" s="302">
        <v>3</v>
      </c>
      <c r="E38" s="302" t="s">
        <v>42</v>
      </c>
      <c r="F38" s="303"/>
      <c r="G38" s="304"/>
      <c r="H38" s="305"/>
      <c r="I38" s="305"/>
      <c r="J38" s="254"/>
      <c r="K38" s="302"/>
      <c r="L38" s="305">
        <v>30</v>
      </c>
      <c r="M38" s="302"/>
      <c r="N38" s="254">
        <v>3</v>
      </c>
      <c r="O38" s="305"/>
      <c r="P38" s="305">
        <v>30</v>
      </c>
      <c r="Q38" s="305"/>
      <c r="R38" s="254">
        <v>2</v>
      </c>
      <c r="S38" s="305"/>
      <c r="T38" s="305">
        <v>30</v>
      </c>
      <c r="U38" s="305"/>
      <c r="V38" s="257">
        <v>2</v>
      </c>
      <c r="W38" s="307">
        <f>L38+P38+T38</f>
        <v>90</v>
      </c>
      <c r="X38" s="305">
        <v>175</v>
      </c>
      <c r="Y38" s="265">
        <f>N38+R38+V38</f>
        <v>7</v>
      </c>
      <c r="Z38" s="22"/>
      <c r="AA38" s="22"/>
    </row>
    <row r="39" spans="1:252" s="25" customFormat="1" ht="30.75" customHeight="1" thickBot="1" x14ac:dyDescent="0.4">
      <c r="A39" s="514" t="s">
        <v>11</v>
      </c>
      <c r="B39" s="515"/>
      <c r="C39" s="515"/>
      <c r="D39" s="515"/>
      <c r="E39" s="515"/>
      <c r="F39" s="516"/>
      <c r="G39" s="297"/>
      <c r="H39" s="272">
        <f>H35</f>
        <v>30</v>
      </c>
      <c r="I39" s="298"/>
      <c r="J39" s="308">
        <v>2</v>
      </c>
      <c r="K39" s="298"/>
      <c r="L39" s="272">
        <f>L35+L36+L37+L38</f>
        <v>60</v>
      </c>
      <c r="M39" s="298"/>
      <c r="N39" s="299">
        <f>N35+N36+N37+N38</f>
        <v>6</v>
      </c>
      <c r="O39" s="272"/>
      <c r="P39" s="272">
        <f>P35+P36+P37+P38</f>
        <v>105</v>
      </c>
      <c r="Q39" s="272"/>
      <c r="R39" s="299">
        <f>R35+R36+R37+R38</f>
        <v>7</v>
      </c>
      <c r="S39" s="272"/>
      <c r="T39" s="272">
        <f>T35+T36+T37+T38</f>
        <v>105</v>
      </c>
      <c r="U39" s="272"/>
      <c r="V39" s="300">
        <f>V35+V36+V37+V38</f>
        <v>6</v>
      </c>
      <c r="W39" s="288">
        <f>W35+W36+W37+W38</f>
        <v>300</v>
      </c>
      <c r="X39" s="272">
        <f>X35+X36+X37+X38</f>
        <v>525</v>
      </c>
      <c r="Y39" s="309">
        <f>Y35+Y36+Y37+Y38</f>
        <v>21</v>
      </c>
      <c r="Z39" s="22"/>
      <c r="AA39" s="22"/>
    </row>
    <row r="40" spans="1:252" s="148" customFormat="1" ht="24" thickBot="1" x14ac:dyDescent="0.4">
      <c r="A40" s="517" t="s">
        <v>115</v>
      </c>
      <c r="B40" s="518"/>
      <c r="C40" s="518"/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9"/>
    </row>
    <row r="41" spans="1:252" s="25" customFormat="1" ht="24.75" customHeight="1" x14ac:dyDescent="0.35">
      <c r="A41" s="400">
        <v>10</v>
      </c>
      <c r="B41" s="401" t="s">
        <v>116</v>
      </c>
      <c r="C41" s="310" t="s">
        <v>124</v>
      </c>
      <c r="D41" s="311" t="s">
        <v>42</v>
      </c>
      <c r="E41" s="311" t="s">
        <v>42</v>
      </c>
      <c r="F41" s="312"/>
      <c r="G41" s="313"/>
      <c r="H41" s="314"/>
      <c r="I41" s="314"/>
      <c r="J41" s="254"/>
      <c r="K41" s="311"/>
      <c r="L41" s="314">
        <v>15</v>
      </c>
      <c r="M41" s="311"/>
      <c r="N41" s="254">
        <v>1</v>
      </c>
      <c r="O41" s="314"/>
      <c r="P41" s="314">
        <v>30</v>
      </c>
      <c r="Q41" s="314"/>
      <c r="R41" s="254">
        <v>2</v>
      </c>
      <c r="S41" s="314"/>
      <c r="T41" s="314">
        <v>45</v>
      </c>
      <c r="U41" s="314"/>
      <c r="V41" s="255">
        <v>3</v>
      </c>
      <c r="W41" s="315">
        <f>L41+P41+T41</f>
        <v>90</v>
      </c>
      <c r="X41" s="314">
        <v>150</v>
      </c>
      <c r="Y41" s="255">
        <f>N41+R41+V41</f>
        <v>6</v>
      </c>
      <c r="Z41" s="22"/>
      <c r="AA41" s="22"/>
    </row>
    <row r="42" spans="1:252" s="25" customFormat="1" ht="21" customHeight="1" x14ac:dyDescent="0.35">
      <c r="A42" s="400">
        <v>11</v>
      </c>
      <c r="B42" s="402" t="s">
        <v>69</v>
      </c>
      <c r="C42" s="310" t="s">
        <v>121</v>
      </c>
      <c r="D42" s="311">
        <v>4</v>
      </c>
      <c r="E42" s="311" t="s">
        <v>42</v>
      </c>
      <c r="F42" s="312"/>
      <c r="G42" s="313"/>
      <c r="H42" s="314"/>
      <c r="I42" s="314"/>
      <c r="J42" s="254"/>
      <c r="K42" s="311"/>
      <c r="L42" s="314">
        <v>15</v>
      </c>
      <c r="M42" s="311"/>
      <c r="N42" s="254">
        <v>1</v>
      </c>
      <c r="O42" s="314"/>
      <c r="P42" s="314">
        <v>30</v>
      </c>
      <c r="Q42" s="314"/>
      <c r="R42" s="254">
        <v>3</v>
      </c>
      <c r="S42" s="314"/>
      <c r="T42" s="314">
        <v>45</v>
      </c>
      <c r="U42" s="314"/>
      <c r="V42" s="257">
        <v>3</v>
      </c>
      <c r="W42" s="316">
        <f>L42+P42+T42</f>
        <v>90</v>
      </c>
      <c r="X42" s="314">
        <v>175</v>
      </c>
      <c r="Y42" s="265">
        <f>N42+R42+V42</f>
        <v>7</v>
      </c>
      <c r="Z42" s="22"/>
      <c r="AA42" s="22"/>
    </row>
    <row r="43" spans="1:252" s="25" customFormat="1" ht="23.25" customHeight="1" x14ac:dyDescent="0.35">
      <c r="A43" s="400">
        <v>12</v>
      </c>
      <c r="B43" s="403" t="s">
        <v>117</v>
      </c>
      <c r="C43" s="310" t="s">
        <v>122</v>
      </c>
      <c r="D43" s="311"/>
      <c r="E43" s="311">
        <v>2.2999999999999998</v>
      </c>
      <c r="F43" s="312"/>
      <c r="G43" s="313"/>
      <c r="H43" s="314"/>
      <c r="I43" s="314"/>
      <c r="J43" s="254"/>
      <c r="K43" s="311"/>
      <c r="L43" s="314">
        <v>30</v>
      </c>
      <c r="M43" s="311"/>
      <c r="N43" s="254">
        <v>2</v>
      </c>
      <c r="O43" s="314"/>
      <c r="P43" s="314">
        <v>30</v>
      </c>
      <c r="Q43" s="314"/>
      <c r="R43" s="254">
        <v>2</v>
      </c>
      <c r="S43" s="314"/>
      <c r="T43" s="314"/>
      <c r="U43" s="314"/>
      <c r="V43" s="265"/>
      <c r="W43" s="315">
        <f>L43+P43+T43</f>
        <v>60</v>
      </c>
      <c r="X43" s="314">
        <v>100</v>
      </c>
      <c r="Y43" s="265">
        <f>N43+R43+V43</f>
        <v>4</v>
      </c>
      <c r="Z43" s="22"/>
      <c r="AA43" s="22"/>
    </row>
    <row r="44" spans="1:252" s="25" customFormat="1" ht="27" customHeight="1" x14ac:dyDescent="0.35">
      <c r="A44" s="400">
        <v>13</v>
      </c>
      <c r="B44" s="402" t="s">
        <v>118</v>
      </c>
      <c r="C44" s="310" t="s">
        <v>123</v>
      </c>
      <c r="D44" s="311">
        <v>2</v>
      </c>
      <c r="E44" s="311">
        <v>1.2</v>
      </c>
      <c r="F44" s="312"/>
      <c r="G44" s="313"/>
      <c r="H44" s="314">
        <v>30</v>
      </c>
      <c r="I44" s="314"/>
      <c r="J44" s="254">
        <v>2</v>
      </c>
      <c r="K44" s="311"/>
      <c r="L44" s="314">
        <v>30</v>
      </c>
      <c r="M44" s="311"/>
      <c r="N44" s="254">
        <v>2</v>
      </c>
      <c r="O44" s="314"/>
      <c r="P44" s="314"/>
      <c r="Q44" s="314"/>
      <c r="R44" s="254"/>
      <c r="S44" s="314"/>
      <c r="T44" s="314"/>
      <c r="U44" s="314"/>
      <c r="V44" s="257"/>
      <c r="W44" s="316">
        <f>L44+P44+T44+H44</f>
        <v>60</v>
      </c>
      <c r="X44" s="314">
        <v>100</v>
      </c>
      <c r="Y44" s="265">
        <v>4</v>
      </c>
      <c r="Z44" s="22"/>
      <c r="AA44" s="22"/>
    </row>
    <row r="45" spans="1:252" s="25" customFormat="1" ht="30.75" customHeight="1" thickBot="1" x14ac:dyDescent="0.4">
      <c r="A45" s="520" t="s">
        <v>11</v>
      </c>
      <c r="B45" s="515"/>
      <c r="C45" s="515"/>
      <c r="D45" s="515"/>
      <c r="E45" s="515"/>
      <c r="F45" s="516"/>
      <c r="G45" s="297"/>
      <c r="H45" s="272">
        <f>H44</f>
        <v>30</v>
      </c>
      <c r="I45" s="298"/>
      <c r="J45" s="299">
        <f>J44</f>
        <v>2</v>
      </c>
      <c r="K45" s="298"/>
      <c r="L45" s="272">
        <f>L41+L42+L43+L44</f>
        <v>90</v>
      </c>
      <c r="M45" s="298"/>
      <c r="N45" s="299">
        <f>N41+N42+N43+N44</f>
        <v>6</v>
      </c>
      <c r="O45" s="272"/>
      <c r="P45" s="272">
        <f>P41+P42+P43+P44</f>
        <v>90</v>
      </c>
      <c r="Q45" s="272"/>
      <c r="R45" s="299">
        <f>R41+R42+R43+R44</f>
        <v>7</v>
      </c>
      <c r="S45" s="272"/>
      <c r="T45" s="272">
        <f>T41+T43+T42+T44</f>
        <v>90</v>
      </c>
      <c r="U45" s="272"/>
      <c r="V45" s="309">
        <f>V41+V42+V43+V44</f>
        <v>6</v>
      </c>
      <c r="W45" s="317">
        <f>W41+W42+W43+W44</f>
        <v>300</v>
      </c>
      <c r="X45" s="272">
        <f>X41+X42+X43+X44</f>
        <v>525</v>
      </c>
      <c r="Y45" s="300">
        <f>Y41+Y42+Y43+Y44</f>
        <v>21</v>
      </c>
      <c r="Z45" s="160"/>
      <c r="AA45" s="22"/>
    </row>
    <row r="46" spans="1:252" s="145" customFormat="1" ht="24" thickBot="1" x14ac:dyDescent="0.4">
      <c r="A46" s="517" t="s">
        <v>119</v>
      </c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9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9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  <c r="IO46" s="147"/>
      <c r="IP46" s="147"/>
      <c r="IQ46" s="147"/>
      <c r="IR46" s="147"/>
    </row>
    <row r="47" spans="1:252" s="9" customFormat="1" ht="24" customHeight="1" x14ac:dyDescent="0.35">
      <c r="A47" s="390">
        <v>14</v>
      </c>
      <c r="B47" s="236" t="s">
        <v>105</v>
      </c>
      <c r="C47" s="318" t="s">
        <v>196</v>
      </c>
      <c r="D47" s="319" t="s">
        <v>42</v>
      </c>
      <c r="E47" s="319" t="s">
        <v>42</v>
      </c>
      <c r="F47" s="320"/>
      <c r="G47" s="321"/>
      <c r="H47" s="322"/>
      <c r="I47" s="322"/>
      <c r="J47" s="254"/>
      <c r="K47" s="319"/>
      <c r="L47" s="322">
        <v>45</v>
      </c>
      <c r="M47" s="319"/>
      <c r="N47" s="254">
        <v>3</v>
      </c>
      <c r="O47" s="322"/>
      <c r="P47" s="322">
        <v>60</v>
      </c>
      <c r="Q47" s="322"/>
      <c r="R47" s="254">
        <v>4</v>
      </c>
      <c r="S47" s="322"/>
      <c r="T47" s="322">
        <v>45</v>
      </c>
      <c r="U47" s="322"/>
      <c r="V47" s="257">
        <v>2</v>
      </c>
      <c r="W47" s="323">
        <f>L47+P47+T47</f>
        <v>150</v>
      </c>
      <c r="X47" s="322">
        <v>270</v>
      </c>
      <c r="Y47" s="381">
        <f>N47+R47+V47</f>
        <v>9</v>
      </c>
      <c r="Z47" s="22"/>
      <c r="AA47" s="22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</row>
    <row r="48" spans="1:252" s="9" customFormat="1" ht="46.5" customHeight="1" x14ac:dyDescent="0.35">
      <c r="A48" s="390">
        <v>15</v>
      </c>
      <c r="B48" s="236" t="s">
        <v>86</v>
      </c>
      <c r="C48" s="318" t="s">
        <v>197</v>
      </c>
      <c r="D48" s="319">
        <v>3</v>
      </c>
      <c r="E48" s="319">
        <v>2.2999999999999998</v>
      </c>
      <c r="F48" s="320"/>
      <c r="G48" s="321"/>
      <c r="H48" s="322"/>
      <c r="I48" s="322"/>
      <c r="J48" s="254"/>
      <c r="K48" s="319"/>
      <c r="L48" s="322">
        <v>30</v>
      </c>
      <c r="M48" s="319"/>
      <c r="N48" s="254">
        <v>2</v>
      </c>
      <c r="O48" s="322"/>
      <c r="P48" s="322">
        <v>30</v>
      </c>
      <c r="Q48" s="322"/>
      <c r="R48" s="254">
        <v>2</v>
      </c>
      <c r="S48" s="322"/>
      <c r="T48" s="322"/>
      <c r="U48" s="322"/>
      <c r="V48" s="257"/>
      <c r="W48" s="324">
        <f>L48+P48+T48</f>
        <v>60</v>
      </c>
      <c r="X48" s="322">
        <v>100</v>
      </c>
      <c r="Y48" s="381">
        <f>N48+R48+V48</f>
        <v>4</v>
      </c>
      <c r="Z48" s="22"/>
      <c r="AA48" s="4"/>
    </row>
    <row r="49" spans="1:107" s="9" customFormat="1" ht="40.5" customHeight="1" x14ac:dyDescent="0.35">
      <c r="A49" s="390">
        <v>16</v>
      </c>
      <c r="B49" s="236" t="s">
        <v>87</v>
      </c>
      <c r="C49" s="318" t="s">
        <v>198</v>
      </c>
      <c r="D49" s="319"/>
      <c r="E49" s="319">
        <v>2.2999999999999998</v>
      </c>
      <c r="F49" s="320"/>
      <c r="G49" s="321"/>
      <c r="H49" s="322"/>
      <c r="I49" s="322"/>
      <c r="J49" s="254"/>
      <c r="K49" s="319"/>
      <c r="L49" s="322">
        <v>15</v>
      </c>
      <c r="M49" s="319"/>
      <c r="N49" s="254">
        <v>1</v>
      </c>
      <c r="O49" s="322"/>
      <c r="P49" s="322">
        <v>15</v>
      </c>
      <c r="Q49" s="322"/>
      <c r="R49" s="254">
        <v>1</v>
      </c>
      <c r="S49" s="322"/>
      <c r="T49" s="322"/>
      <c r="U49" s="322"/>
      <c r="V49" s="257"/>
      <c r="W49" s="324">
        <f>L49+P49+T49</f>
        <v>30</v>
      </c>
      <c r="X49" s="322">
        <v>50</v>
      </c>
      <c r="Y49" s="265">
        <f>N49+R49+V49</f>
        <v>2</v>
      </c>
      <c r="Z49" s="22"/>
      <c r="AA49" s="22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</row>
    <row r="50" spans="1:107" s="9" customFormat="1" ht="44.25" customHeight="1" x14ac:dyDescent="0.35">
      <c r="A50" s="390">
        <v>17</v>
      </c>
      <c r="B50" s="236" t="s">
        <v>70</v>
      </c>
      <c r="C50" s="318" t="s">
        <v>199</v>
      </c>
      <c r="D50" s="319">
        <v>4</v>
      </c>
      <c r="E50" s="319">
        <v>4</v>
      </c>
      <c r="F50" s="320"/>
      <c r="G50" s="321"/>
      <c r="H50" s="322"/>
      <c r="I50" s="322"/>
      <c r="J50" s="254"/>
      <c r="K50" s="319"/>
      <c r="L50" s="322"/>
      <c r="M50" s="319"/>
      <c r="N50" s="325"/>
      <c r="O50" s="322"/>
      <c r="P50" s="322"/>
      <c r="Q50" s="322"/>
      <c r="R50" s="254"/>
      <c r="S50" s="322"/>
      <c r="T50" s="322">
        <v>60</v>
      </c>
      <c r="U50" s="322"/>
      <c r="V50" s="257">
        <v>4</v>
      </c>
      <c r="W50" s="324">
        <f>L50+P50+T50</f>
        <v>60</v>
      </c>
      <c r="X50" s="322">
        <v>100</v>
      </c>
      <c r="Y50" s="265">
        <f>N50+R50+V50</f>
        <v>4</v>
      </c>
      <c r="Z50" s="22"/>
      <c r="AA50" s="22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</row>
    <row r="51" spans="1:107" s="9" customFormat="1" ht="30.75" customHeight="1" thickBot="1" x14ac:dyDescent="0.4">
      <c r="A51" s="514" t="s">
        <v>11</v>
      </c>
      <c r="B51" s="515"/>
      <c r="C51" s="515"/>
      <c r="D51" s="515"/>
      <c r="E51" s="515"/>
      <c r="F51" s="516"/>
      <c r="G51" s="297"/>
      <c r="H51" s="298"/>
      <c r="I51" s="298"/>
      <c r="J51" s="308"/>
      <c r="K51" s="298"/>
      <c r="L51" s="272">
        <f>L47+L48+L49+L50</f>
        <v>90</v>
      </c>
      <c r="M51" s="298"/>
      <c r="N51" s="299">
        <f>N47+N48+N49+N50</f>
        <v>6</v>
      </c>
      <c r="O51" s="272"/>
      <c r="P51" s="272">
        <f>P47+P48+P49+P50</f>
        <v>105</v>
      </c>
      <c r="Q51" s="272"/>
      <c r="R51" s="299">
        <f>R47+R48+R49+R50</f>
        <v>7</v>
      </c>
      <c r="S51" s="272"/>
      <c r="T51" s="272">
        <f>T47+T48+T49+T50</f>
        <v>105</v>
      </c>
      <c r="U51" s="272"/>
      <c r="V51" s="300">
        <f>V47+V48+V49+V50</f>
        <v>6</v>
      </c>
      <c r="W51" s="288">
        <f>W47+W48+W49+W50</f>
        <v>300</v>
      </c>
      <c r="X51" s="272">
        <f>X47+X48+X49+X50</f>
        <v>520</v>
      </c>
      <c r="Y51" s="309">
        <f>Y47+Y48+Y49+Y50</f>
        <v>19</v>
      </c>
      <c r="Z51" s="22"/>
      <c r="AA51" s="22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</row>
    <row r="52" spans="1:107" s="148" customFormat="1" ht="24" thickBot="1" x14ac:dyDescent="0.4">
      <c r="A52" s="517" t="s">
        <v>120</v>
      </c>
      <c r="B52" s="518"/>
      <c r="C52" s="518"/>
      <c r="D52" s="518"/>
      <c r="E52" s="518"/>
      <c r="F52" s="518"/>
      <c r="G52" s="518"/>
      <c r="H52" s="518"/>
      <c r="I52" s="518"/>
      <c r="J52" s="518"/>
      <c r="K52" s="518"/>
      <c r="L52" s="518"/>
      <c r="M52" s="518"/>
      <c r="N52" s="518"/>
      <c r="O52" s="518"/>
      <c r="P52" s="518"/>
      <c r="Q52" s="518"/>
      <c r="R52" s="518"/>
      <c r="S52" s="518"/>
      <c r="T52" s="518"/>
      <c r="U52" s="518"/>
      <c r="V52" s="518"/>
      <c r="W52" s="518"/>
      <c r="X52" s="518"/>
      <c r="Y52" s="519"/>
    </row>
    <row r="53" spans="1:107" s="25" customFormat="1" ht="26.25" customHeight="1" x14ac:dyDescent="0.35">
      <c r="A53" s="326">
        <v>18</v>
      </c>
      <c r="B53" s="233" t="s">
        <v>106</v>
      </c>
      <c r="C53" s="327" t="s">
        <v>200</v>
      </c>
      <c r="D53" s="302" t="s">
        <v>42</v>
      </c>
      <c r="E53" s="302" t="s">
        <v>42</v>
      </c>
      <c r="F53" s="328"/>
      <c r="G53" s="329"/>
      <c r="H53" s="330"/>
      <c r="I53" s="330"/>
      <c r="J53" s="331"/>
      <c r="K53" s="330"/>
      <c r="L53" s="332">
        <v>45</v>
      </c>
      <c r="M53" s="330"/>
      <c r="N53" s="333">
        <v>3</v>
      </c>
      <c r="O53" s="332"/>
      <c r="P53" s="332">
        <v>45</v>
      </c>
      <c r="Q53" s="332"/>
      <c r="R53" s="333">
        <v>2</v>
      </c>
      <c r="S53" s="332"/>
      <c r="T53" s="332">
        <v>30</v>
      </c>
      <c r="U53" s="332"/>
      <c r="V53" s="334">
        <v>2</v>
      </c>
      <c r="W53" s="306">
        <f>L53+P53+T53</f>
        <v>120</v>
      </c>
      <c r="X53" s="332">
        <v>210</v>
      </c>
      <c r="Y53" s="255">
        <f>N53+R53+V53</f>
        <v>7</v>
      </c>
      <c r="Z53" s="22"/>
      <c r="AA53" s="22"/>
    </row>
    <row r="54" spans="1:107" s="25" customFormat="1" ht="63" customHeight="1" x14ac:dyDescent="0.35">
      <c r="A54" s="335">
        <v>19</v>
      </c>
      <c r="B54" s="234" t="s">
        <v>101</v>
      </c>
      <c r="C54" s="327" t="s">
        <v>201</v>
      </c>
      <c r="D54" s="302">
        <v>3.4</v>
      </c>
      <c r="E54" s="302" t="s">
        <v>42</v>
      </c>
      <c r="F54" s="328"/>
      <c r="G54" s="329"/>
      <c r="H54" s="330"/>
      <c r="I54" s="330"/>
      <c r="J54" s="331"/>
      <c r="K54" s="330"/>
      <c r="L54" s="332">
        <v>45</v>
      </c>
      <c r="M54" s="330"/>
      <c r="N54" s="333">
        <v>3</v>
      </c>
      <c r="O54" s="332"/>
      <c r="P54" s="332">
        <v>45</v>
      </c>
      <c r="Q54" s="332"/>
      <c r="R54" s="333">
        <v>3</v>
      </c>
      <c r="S54" s="332"/>
      <c r="T54" s="332">
        <v>30</v>
      </c>
      <c r="U54" s="332"/>
      <c r="V54" s="334">
        <v>2</v>
      </c>
      <c r="W54" s="307">
        <f>L54+P54+T54</f>
        <v>120</v>
      </c>
      <c r="X54" s="332">
        <v>200</v>
      </c>
      <c r="Y54" s="265">
        <f>N54+R54+V54</f>
        <v>8</v>
      </c>
      <c r="Z54" s="22"/>
      <c r="AA54" s="22"/>
    </row>
    <row r="55" spans="1:107" s="25" customFormat="1" ht="39" customHeight="1" x14ac:dyDescent="0.35">
      <c r="A55" s="335">
        <v>20</v>
      </c>
      <c r="B55" s="234" t="s">
        <v>55</v>
      </c>
      <c r="C55" s="327" t="s">
        <v>202</v>
      </c>
      <c r="D55" s="302"/>
      <c r="E55" s="302">
        <v>3</v>
      </c>
      <c r="F55" s="328"/>
      <c r="G55" s="329"/>
      <c r="H55" s="330"/>
      <c r="I55" s="330"/>
      <c r="J55" s="331"/>
      <c r="K55" s="330"/>
      <c r="L55" s="332"/>
      <c r="M55" s="330"/>
      <c r="N55" s="333"/>
      <c r="O55" s="332"/>
      <c r="P55" s="332">
        <v>30</v>
      </c>
      <c r="Q55" s="332"/>
      <c r="R55" s="333">
        <v>2</v>
      </c>
      <c r="S55" s="332"/>
      <c r="T55" s="332"/>
      <c r="U55" s="332"/>
      <c r="V55" s="334"/>
      <c r="W55" s="307">
        <f>L55+P55+T55</f>
        <v>30</v>
      </c>
      <c r="X55" s="332">
        <v>50</v>
      </c>
      <c r="Y55" s="265">
        <f>N55+R55+V55</f>
        <v>2</v>
      </c>
      <c r="Z55" s="22"/>
      <c r="AA55" s="22"/>
    </row>
    <row r="56" spans="1:107" s="25" customFormat="1" ht="20.25" customHeight="1" x14ac:dyDescent="0.35">
      <c r="A56" s="335">
        <v>21</v>
      </c>
      <c r="B56" s="235" t="s">
        <v>102</v>
      </c>
      <c r="C56" s="327" t="s">
        <v>203</v>
      </c>
      <c r="D56" s="302"/>
      <c r="E56" s="302">
        <v>4</v>
      </c>
      <c r="F56" s="328"/>
      <c r="G56" s="329"/>
      <c r="H56" s="330"/>
      <c r="I56" s="330"/>
      <c r="J56" s="331"/>
      <c r="K56" s="330"/>
      <c r="L56" s="332"/>
      <c r="M56" s="330"/>
      <c r="N56" s="333"/>
      <c r="O56" s="332"/>
      <c r="P56" s="332"/>
      <c r="Q56" s="332"/>
      <c r="R56" s="333"/>
      <c r="S56" s="332"/>
      <c r="T56" s="332">
        <v>30</v>
      </c>
      <c r="U56" s="332"/>
      <c r="V56" s="334">
        <v>2</v>
      </c>
      <c r="W56" s="307">
        <f>L56+P56+T56</f>
        <v>30</v>
      </c>
      <c r="X56" s="332">
        <v>50</v>
      </c>
      <c r="Y56" s="391">
        <f>N56+R56+V56</f>
        <v>2</v>
      </c>
      <c r="Z56" s="22"/>
      <c r="AA56" s="4"/>
      <c r="AB56" s="9"/>
      <c r="AC56" s="9"/>
      <c r="AD56" s="9"/>
    </row>
    <row r="57" spans="1:107" s="25" customFormat="1" ht="18.75" customHeight="1" thickBot="1" x14ac:dyDescent="0.4">
      <c r="A57" s="514" t="s">
        <v>11</v>
      </c>
      <c r="B57" s="515"/>
      <c r="C57" s="515"/>
      <c r="D57" s="515"/>
      <c r="E57" s="515"/>
      <c r="F57" s="516"/>
      <c r="G57" s="336"/>
      <c r="H57" s="337"/>
      <c r="I57" s="337"/>
      <c r="J57" s="308"/>
      <c r="K57" s="298"/>
      <c r="L57" s="338">
        <f>L53+L54+L55+L56</f>
        <v>90</v>
      </c>
      <c r="M57" s="298"/>
      <c r="N57" s="299">
        <f>N53+N54+N55+N56</f>
        <v>6</v>
      </c>
      <c r="O57" s="272"/>
      <c r="P57" s="338">
        <f>P53+P54+P55+P56</f>
        <v>120</v>
      </c>
      <c r="Q57" s="338"/>
      <c r="R57" s="299">
        <f>R53+R54+R55+R56</f>
        <v>7</v>
      </c>
      <c r="S57" s="338"/>
      <c r="T57" s="338">
        <f>T53+T54+T55+T56</f>
        <v>90</v>
      </c>
      <c r="U57" s="338"/>
      <c r="V57" s="339">
        <f>V53+V54+V55+V56</f>
        <v>6</v>
      </c>
      <c r="W57" s="288">
        <f>W53+W54+W55+W56</f>
        <v>300</v>
      </c>
      <c r="X57" s="272">
        <f>X53+X54+X55+X56</f>
        <v>510</v>
      </c>
      <c r="Y57" s="309">
        <f>Y53+Y54+Y55+Y56</f>
        <v>19</v>
      </c>
      <c r="Z57" s="22"/>
      <c r="AA57" s="4"/>
      <c r="AB57" s="9"/>
      <c r="AC57" s="9"/>
      <c r="AD57" s="9"/>
    </row>
    <row r="58" spans="1:107" s="25" customFormat="1" ht="21.75" customHeight="1" thickBot="1" x14ac:dyDescent="0.4">
      <c r="A58" s="514" t="s">
        <v>47</v>
      </c>
      <c r="B58" s="515"/>
      <c r="C58" s="515"/>
      <c r="D58" s="515"/>
      <c r="E58" s="515"/>
      <c r="F58" s="516"/>
      <c r="G58" s="340"/>
      <c r="H58" s="341">
        <f>H39</f>
        <v>30</v>
      </c>
      <c r="I58" s="342"/>
      <c r="J58" s="343">
        <f>J33+J39</f>
        <v>8</v>
      </c>
      <c r="K58" s="344">
        <f>K33</f>
        <v>30</v>
      </c>
      <c r="L58" s="341">
        <f>L33+L39+L51</f>
        <v>225</v>
      </c>
      <c r="M58" s="345"/>
      <c r="N58" s="343">
        <f>N51+N39+N33</f>
        <v>21</v>
      </c>
      <c r="O58" s="344">
        <f>O33</f>
        <v>30</v>
      </c>
      <c r="P58" s="341">
        <f>P33+P39+P51</f>
        <v>285</v>
      </c>
      <c r="Q58" s="341"/>
      <c r="R58" s="343">
        <f>R33+R39+R51</f>
        <v>21</v>
      </c>
      <c r="S58" s="341">
        <f>S33</f>
        <v>30</v>
      </c>
      <c r="T58" s="341">
        <f>T33+T51+T45</f>
        <v>270</v>
      </c>
      <c r="U58" s="341"/>
      <c r="V58" s="346">
        <f>V33+V39+V51</f>
        <v>20</v>
      </c>
      <c r="W58" s="347">
        <f>W33+W51+W45</f>
        <v>960</v>
      </c>
      <c r="X58" s="344">
        <f>X33+X51+X45</f>
        <v>1795</v>
      </c>
      <c r="Y58" s="348">
        <f>Y33+Y39+Y51</f>
        <v>70</v>
      </c>
      <c r="Z58" s="4"/>
      <c r="AA58" s="4"/>
      <c r="AB58" s="9"/>
      <c r="AC58" s="9"/>
      <c r="AD58" s="9"/>
    </row>
    <row r="59" spans="1:107" s="22" customFormat="1" ht="32.25" customHeight="1" thickBot="1" x14ac:dyDescent="0.4">
      <c r="A59" s="511" t="s">
        <v>35</v>
      </c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3"/>
      <c r="Z59" s="4"/>
      <c r="AA59" s="4"/>
      <c r="AB59" s="4"/>
      <c r="AC59" s="4"/>
      <c r="AD59" s="4"/>
    </row>
    <row r="60" spans="1:107" s="22" customFormat="1" ht="23.25" customHeight="1" x14ac:dyDescent="0.35">
      <c r="A60" s="392">
        <v>1</v>
      </c>
      <c r="B60" s="349" t="s">
        <v>46</v>
      </c>
      <c r="C60" s="393" t="s">
        <v>204</v>
      </c>
      <c r="D60" s="350"/>
      <c r="E60" s="351">
        <v>4</v>
      </c>
      <c r="F60" s="352"/>
      <c r="G60" s="353"/>
      <c r="H60" s="351"/>
      <c r="I60" s="351"/>
      <c r="J60" s="325"/>
      <c r="K60" s="351"/>
      <c r="L60" s="350"/>
      <c r="M60" s="350"/>
      <c r="N60" s="254"/>
      <c r="O60" s="351"/>
      <c r="P60" s="351"/>
      <c r="Q60" s="351"/>
      <c r="R60" s="325"/>
      <c r="S60" s="351"/>
      <c r="T60" s="351"/>
      <c r="U60" s="351"/>
      <c r="V60" s="354">
        <v>4</v>
      </c>
      <c r="W60" s="355">
        <v>100</v>
      </c>
      <c r="X60" s="350">
        <v>100</v>
      </c>
      <c r="Y60" s="255">
        <f>V60</f>
        <v>4</v>
      </c>
      <c r="Z60" s="4"/>
      <c r="AA60" s="4"/>
      <c r="AB60" s="4"/>
      <c r="AC60" s="4"/>
      <c r="AD60" s="4"/>
    </row>
    <row r="61" spans="1:107" s="22" customFormat="1" ht="17.25" customHeight="1" thickBot="1" x14ac:dyDescent="0.4">
      <c r="A61" s="530" t="s">
        <v>11</v>
      </c>
      <c r="B61" s="531"/>
      <c r="C61" s="338"/>
      <c r="D61" s="272"/>
      <c r="E61" s="272"/>
      <c r="F61" s="356"/>
      <c r="G61" s="288"/>
      <c r="H61" s="272"/>
      <c r="I61" s="338"/>
      <c r="J61" s="357"/>
      <c r="K61" s="338"/>
      <c r="L61" s="272"/>
      <c r="M61" s="338"/>
      <c r="N61" s="357"/>
      <c r="O61" s="272"/>
      <c r="P61" s="272"/>
      <c r="Q61" s="338"/>
      <c r="R61" s="273"/>
      <c r="S61" s="338"/>
      <c r="T61" s="338"/>
      <c r="U61" s="338"/>
      <c r="V61" s="358">
        <f>V60</f>
        <v>4</v>
      </c>
      <c r="W61" s="359">
        <v>100</v>
      </c>
      <c r="X61" s="272">
        <f>X60</f>
        <v>100</v>
      </c>
      <c r="Y61" s="358">
        <f>Y60</f>
        <v>4</v>
      </c>
      <c r="Z61" s="4"/>
      <c r="AA61" s="4"/>
      <c r="AB61" s="4"/>
      <c r="AC61" s="4"/>
      <c r="AD61" s="4"/>
    </row>
    <row r="62" spans="1:107" s="22" customFormat="1" ht="25.5" customHeight="1" x14ac:dyDescent="0.35">
      <c r="A62" s="524" t="s">
        <v>36</v>
      </c>
      <c r="B62" s="525"/>
      <c r="C62" s="525"/>
      <c r="D62" s="525"/>
      <c r="E62" s="525"/>
      <c r="F62" s="526"/>
      <c r="G62" s="360">
        <f>G15+G25+G58</f>
        <v>105</v>
      </c>
      <c r="H62" s="361">
        <f>H58+H25+H15+H33</f>
        <v>300</v>
      </c>
      <c r="I62" s="362"/>
      <c r="J62" s="362"/>
      <c r="K62" s="362">
        <f>K15+K25+K58</f>
        <v>60</v>
      </c>
      <c r="L62" s="361">
        <f>L15+L25+L58</f>
        <v>345</v>
      </c>
      <c r="M62" s="362"/>
      <c r="N62" s="362"/>
      <c r="O62" s="361">
        <f>O58+O25+O15</f>
        <v>105</v>
      </c>
      <c r="P62" s="361">
        <f>P58+P25+P15</f>
        <v>375</v>
      </c>
      <c r="Q62" s="362"/>
      <c r="R62" s="361"/>
      <c r="S62" s="362">
        <f>S58+S25+S15</f>
        <v>30</v>
      </c>
      <c r="T62" s="362">
        <f>T58+T25+T15</f>
        <v>390</v>
      </c>
      <c r="U62" s="362"/>
      <c r="V62" s="363"/>
      <c r="W62" s="364">
        <f>W58+W25+W15</f>
        <v>1725</v>
      </c>
      <c r="X62" s="361">
        <f>X61+X58+X25+X15</f>
        <v>3155</v>
      </c>
      <c r="Y62" s="394"/>
      <c r="AA62" s="4"/>
      <c r="AB62" s="4"/>
      <c r="AC62" s="4"/>
      <c r="AD62" s="4"/>
    </row>
    <row r="63" spans="1:107" s="22" customFormat="1" ht="23.25" customHeight="1" x14ac:dyDescent="0.35">
      <c r="A63" s="537" t="s">
        <v>48</v>
      </c>
      <c r="B63" s="538"/>
      <c r="C63" s="538"/>
      <c r="D63" s="538"/>
      <c r="E63" s="538"/>
      <c r="F63" s="539"/>
      <c r="G63" s="365"/>
      <c r="H63" s="299"/>
      <c r="I63" s="299"/>
      <c r="J63" s="299">
        <f>J61+J58+J15+J25+AB62</f>
        <v>30</v>
      </c>
      <c r="K63" s="299"/>
      <c r="L63" s="299"/>
      <c r="M63" s="299"/>
      <c r="N63" s="299">
        <f>N58+N61+N25+N15</f>
        <v>30</v>
      </c>
      <c r="O63" s="299"/>
      <c r="P63" s="299"/>
      <c r="Q63" s="299"/>
      <c r="R63" s="299">
        <f>R58+R61+R25+R15</f>
        <v>30</v>
      </c>
      <c r="S63" s="299"/>
      <c r="T63" s="299"/>
      <c r="U63" s="299"/>
      <c r="V63" s="300">
        <f>V61+V58+V25+V15</f>
        <v>30</v>
      </c>
      <c r="W63" s="365">
        <f>W62+6</f>
        <v>1731</v>
      </c>
      <c r="X63" s="299">
        <f>X62+6</f>
        <v>3161</v>
      </c>
      <c r="Y63" s="366">
        <f>Y61+Y58+Y25+Y15</f>
        <v>120</v>
      </c>
      <c r="Z63" s="4"/>
      <c r="AA63" s="4"/>
      <c r="AB63" s="4"/>
      <c r="AC63" s="4"/>
      <c r="AD63" s="4"/>
    </row>
    <row r="64" spans="1:107" s="22" customFormat="1" ht="23.25" customHeight="1" x14ac:dyDescent="0.35">
      <c r="A64" s="543" t="s">
        <v>207</v>
      </c>
      <c r="B64" s="544"/>
      <c r="C64" s="544"/>
      <c r="D64" s="544"/>
      <c r="E64" s="544"/>
      <c r="F64" s="544"/>
      <c r="G64" s="544"/>
      <c r="H64" s="544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544"/>
      <c r="T64" s="544"/>
      <c r="U64" s="544"/>
      <c r="V64" s="544"/>
      <c r="W64" s="544"/>
      <c r="X64" s="544"/>
      <c r="Y64" s="545"/>
      <c r="Z64" s="4"/>
      <c r="AA64" s="4"/>
      <c r="AB64" s="4"/>
      <c r="AC64" s="4"/>
      <c r="AD64" s="4"/>
    </row>
    <row r="65" spans="1:26" s="139" customFormat="1" ht="23.25" customHeight="1" x14ac:dyDescent="0.25">
      <c r="A65" s="540" t="s">
        <v>209</v>
      </c>
      <c r="B65" s="541"/>
      <c r="C65" s="541"/>
      <c r="D65" s="541"/>
      <c r="E65" s="541"/>
      <c r="F65" s="541"/>
      <c r="G65" s="541"/>
      <c r="H65" s="541"/>
      <c r="I65" s="541"/>
      <c r="J65" s="541"/>
      <c r="K65" s="541"/>
      <c r="L65" s="541"/>
      <c r="M65" s="541"/>
      <c r="N65" s="541"/>
      <c r="O65" s="541"/>
      <c r="P65" s="541"/>
      <c r="Q65" s="541"/>
      <c r="R65" s="541"/>
      <c r="S65" s="541"/>
      <c r="T65" s="541"/>
      <c r="U65" s="541"/>
      <c r="V65" s="541"/>
      <c r="W65" s="541"/>
      <c r="X65" s="541"/>
      <c r="Y65" s="542"/>
    </row>
    <row r="66" spans="1:26" s="139" customFormat="1" ht="24.75" customHeight="1" x14ac:dyDescent="0.25">
      <c r="A66" s="540" t="s">
        <v>96</v>
      </c>
      <c r="B66" s="541"/>
      <c r="C66" s="541"/>
      <c r="D66" s="541"/>
      <c r="E66" s="541"/>
      <c r="F66" s="541"/>
      <c r="G66" s="541"/>
      <c r="H66" s="541"/>
      <c r="I66" s="541"/>
      <c r="J66" s="541"/>
      <c r="K66" s="541"/>
      <c r="L66" s="541"/>
      <c r="M66" s="541"/>
      <c r="N66" s="541"/>
      <c r="O66" s="541"/>
      <c r="P66" s="541"/>
      <c r="Q66" s="541"/>
      <c r="R66" s="541"/>
      <c r="S66" s="541"/>
      <c r="T66" s="541"/>
      <c r="U66" s="541"/>
      <c r="V66" s="541"/>
      <c r="W66" s="541"/>
      <c r="X66" s="541"/>
      <c r="Y66" s="542"/>
    </row>
    <row r="67" spans="1:26" ht="27.75" customHeight="1" x14ac:dyDescent="0.35">
      <c r="A67" s="508" t="s">
        <v>103</v>
      </c>
      <c r="B67" s="509"/>
      <c r="C67" s="509"/>
      <c r="D67" s="509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10"/>
      <c r="Z67" s="22"/>
    </row>
    <row r="68" spans="1:26" s="22" customFormat="1" ht="24.75" customHeight="1" x14ac:dyDescent="0.35">
      <c r="A68" s="552" t="s">
        <v>95</v>
      </c>
      <c r="B68" s="553"/>
      <c r="C68" s="553"/>
      <c r="D68" s="553"/>
      <c r="E68" s="553"/>
      <c r="F68" s="553"/>
      <c r="G68" s="553"/>
      <c r="H68" s="553"/>
      <c r="I68" s="553"/>
      <c r="J68" s="553"/>
      <c r="K68" s="553"/>
      <c r="L68" s="553"/>
      <c r="M68" s="553"/>
      <c r="N68" s="553"/>
      <c r="O68" s="553"/>
      <c r="P68" s="553"/>
      <c r="Q68" s="553"/>
      <c r="R68" s="553"/>
      <c r="S68" s="553"/>
      <c r="T68" s="553"/>
      <c r="U68" s="553"/>
      <c r="V68" s="553"/>
      <c r="W68" s="553"/>
      <c r="X68" s="553"/>
      <c r="Y68" s="554"/>
    </row>
    <row r="69" spans="1:26" s="22" customFormat="1" ht="32.25" customHeight="1" x14ac:dyDescent="0.35">
      <c r="A69" s="421" t="s">
        <v>206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  <c r="L69" s="458"/>
      <c r="M69" s="458"/>
      <c r="N69" s="458"/>
      <c r="O69" s="458"/>
      <c r="P69" s="458"/>
      <c r="Q69" s="458"/>
      <c r="R69" s="458"/>
      <c r="S69" s="458"/>
      <c r="T69" s="458"/>
      <c r="U69" s="458"/>
      <c r="V69" s="458"/>
      <c r="W69" s="458"/>
      <c r="X69" s="458"/>
      <c r="Y69" s="459"/>
    </row>
    <row r="70" spans="1:26" s="22" customFormat="1" ht="32.25" customHeight="1" x14ac:dyDescent="0.35">
      <c r="A70" s="421"/>
      <c r="B70" s="458"/>
      <c r="C70" s="458"/>
      <c r="D70" s="458"/>
      <c r="E70" s="458"/>
      <c r="F70" s="458"/>
      <c r="G70" s="458"/>
      <c r="H70" s="458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458"/>
      <c r="W70" s="458"/>
      <c r="X70" s="458"/>
      <c r="Y70" s="459"/>
    </row>
    <row r="71" spans="1:26" ht="5.25" customHeight="1" thickBot="1" x14ac:dyDescent="0.4">
      <c r="A71" s="395"/>
      <c r="B71" s="396"/>
      <c r="C71" s="397"/>
      <c r="D71" s="398"/>
      <c r="E71" s="397"/>
      <c r="F71" s="397"/>
      <c r="G71" s="397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397"/>
      <c r="W71" s="397"/>
      <c r="X71" s="397"/>
      <c r="Y71" s="399"/>
    </row>
    <row r="72" spans="1:26" ht="32.25" customHeight="1" x14ac:dyDescent="0.35">
      <c r="A72" s="9"/>
      <c r="B72" s="555"/>
      <c r="C72" s="555"/>
      <c r="D72" s="555"/>
      <c r="E72" s="555"/>
      <c r="F72" s="555"/>
      <c r="G72" s="555"/>
      <c r="H72" s="555"/>
      <c r="I72" s="555"/>
      <c r="J72" s="555"/>
      <c r="K72" s="555"/>
      <c r="L72" s="555"/>
      <c r="M72" s="555"/>
      <c r="N72" s="555"/>
      <c r="O72" s="555"/>
      <c r="P72" s="555"/>
      <c r="Q72" s="555"/>
      <c r="R72" s="555"/>
      <c r="S72" s="555"/>
    </row>
    <row r="73" spans="1:26" ht="32.25" customHeight="1" x14ac:dyDescent="0.35">
      <c r="A73" s="9"/>
      <c r="B73" s="555"/>
      <c r="C73" s="555"/>
      <c r="D73" s="555"/>
      <c r="E73" s="555"/>
      <c r="F73" s="555"/>
      <c r="G73" s="555"/>
      <c r="H73" s="555"/>
      <c r="I73" s="555"/>
      <c r="J73" s="555"/>
      <c r="K73" s="555"/>
      <c r="L73" s="555"/>
      <c r="M73" s="555"/>
      <c r="N73" s="555"/>
      <c r="O73" s="555"/>
      <c r="P73" s="555"/>
      <c r="Q73" s="555"/>
      <c r="R73" s="555"/>
      <c r="S73" s="555"/>
      <c r="T73" s="555"/>
      <c r="U73" s="555"/>
      <c r="V73" s="555"/>
      <c r="W73" s="555"/>
      <c r="X73" s="555"/>
      <c r="Y73" s="555"/>
    </row>
    <row r="74" spans="1:26" ht="32.25" customHeight="1" x14ac:dyDescent="0.35">
      <c r="A74" s="9"/>
      <c r="B74" s="555"/>
      <c r="C74" s="555"/>
      <c r="D74" s="555"/>
      <c r="E74" s="555"/>
      <c r="F74" s="555"/>
      <c r="G74" s="555"/>
      <c r="H74" s="555"/>
      <c r="I74" s="555"/>
      <c r="J74" s="555"/>
      <c r="K74" s="555"/>
      <c r="L74" s="555"/>
      <c r="M74" s="555"/>
      <c r="N74" s="555"/>
      <c r="O74" s="555"/>
      <c r="P74" s="555"/>
      <c r="Q74" s="555"/>
      <c r="R74" s="555"/>
      <c r="S74" s="555"/>
      <c r="T74" s="555"/>
      <c r="U74" s="555"/>
      <c r="V74" s="555"/>
      <c r="W74" s="555"/>
      <c r="X74" s="555"/>
      <c r="Y74" s="555"/>
    </row>
    <row r="75" spans="1:26" ht="32.25" customHeight="1" x14ac:dyDescent="0.35">
      <c r="A75" s="9"/>
      <c r="B75" s="555"/>
      <c r="C75" s="555"/>
      <c r="D75" s="555"/>
      <c r="E75" s="555"/>
      <c r="F75" s="555"/>
      <c r="G75" s="555"/>
      <c r="H75" s="555"/>
      <c r="I75" s="555"/>
      <c r="J75" s="555"/>
      <c r="K75" s="555"/>
      <c r="L75" s="555"/>
      <c r="M75" s="555"/>
      <c r="N75" s="555"/>
      <c r="O75" s="555"/>
      <c r="P75" s="555"/>
      <c r="Q75" s="555"/>
      <c r="R75" s="555"/>
      <c r="S75" s="555"/>
      <c r="T75" s="555"/>
      <c r="U75" s="555"/>
      <c r="V75" s="555"/>
      <c r="W75" s="555"/>
      <c r="X75" s="555"/>
      <c r="Y75" s="555"/>
    </row>
    <row r="76" spans="1:26" ht="32.25" customHeight="1" x14ac:dyDescent="0.35">
      <c r="A76" s="9"/>
      <c r="B76" s="555"/>
      <c r="C76" s="555"/>
      <c r="D76" s="555"/>
      <c r="E76" s="555"/>
      <c r="F76" s="555"/>
      <c r="G76" s="555"/>
      <c r="H76" s="555"/>
      <c r="I76" s="555"/>
      <c r="J76" s="555"/>
      <c r="K76" s="555"/>
      <c r="L76" s="555"/>
      <c r="M76" s="555"/>
      <c r="N76" s="555"/>
      <c r="O76" s="555"/>
      <c r="P76" s="555"/>
      <c r="Q76" s="555"/>
      <c r="R76" s="555"/>
      <c r="S76" s="555"/>
      <c r="T76" s="555"/>
      <c r="U76" s="555"/>
      <c r="V76" s="555"/>
      <c r="W76" s="555"/>
      <c r="X76" s="555"/>
      <c r="Y76" s="555"/>
    </row>
    <row r="77" spans="1:26" ht="32.25" customHeight="1" x14ac:dyDescent="0.35">
      <c r="A77" s="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6" ht="54.75" customHeight="1" x14ac:dyDescent="0.35">
      <c r="A78" s="9"/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555"/>
      <c r="Q78" s="555"/>
      <c r="R78" s="555"/>
      <c r="S78" s="555"/>
      <c r="T78" s="555"/>
      <c r="U78" s="555"/>
      <c r="V78" s="555"/>
      <c r="W78" s="555"/>
      <c r="X78" s="555"/>
      <c r="Y78" s="555"/>
    </row>
    <row r="79" spans="1:26" s="22" customFormat="1" ht="32.25" customHeight="1" x14ac:dyDescent="0.35">
      <c r="A79" s="15"/>
      <c r="B79" s="16"/>
      <c r="C79" s="17"/>
      <c r="D79" s="18"/>
      <c r="E79" s="19"/>
      <c r="F79" s="18"/>
      <c r="G79" s="18"/>
      <c r="H79" s="18"/>
      <c r="I79" s="18"/>
      <c r="J79" s="18"/>
      <c r="K79" s="18"/>
      <c r="L79" s="18"/>
      <c r="M79" s="20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21"/>
      <c r="Y79" s="18"/>
    </row>
    <row r="80" spans="1:26" s="22" customFormat="1" ht="32.25" customHeight="1" x14ac:dyDescent="0.35">
      <c r="A80" s="15"/>
      <c r="B80" s="16"/>
      <c r="C80" s="17"/>
      <c r="D80" s="18"/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21"/>
      <c r="Y80" s="18"/>
    </row>
    <row r="81" spans="1:25" s="22" customFormat="1" ht="32.25" customHeight="1" x14ac:dyDescent="0.35">
      <c r="A81" s="15"/>
      <c r="B81" s="16"/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21"/>
      <c r="Y81" s="18"/>
    </row>
    <row r="82" spans="1:25" s="22" customFormat="1" ht="32.25" customHeight="1" x14ac:dyDescent="0.35">
      <c r="A82" s="15"/>
      <c r="B82" s="16"/>
      <c r="C82" s="17"/>
      <c r="D82" s="18"/>
      <c r="E82" s="18"/>
      <c r="F82" s="18"/>
      <c r="G82" s="23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21"/>
      <c r="Y82" s="20"/>
    </row>
    <row r="83" spans="1:25" s="22" customFormat="1" ht="32.25" customHeight="1" x14ac:dyDescent="0.35">
      <c r="A83" s="15"/>
      <c r="B83" s="16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21"/>
      <c r="Y83" s="18"/>
    </row>
    <row r="84" spans="1:25" s="22" customFormat="1" ht="32.25" customHeight="1" x14ac:dyDescent="0.35">
      <c r="A84" s="15"/>
      <c r="B84" s="16"/>
      <c r="C84" s="17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24"/>
      <c r="Y84" s="11"/>
    </row>
    <row r="85" spans="1:25" s="22" customFormat="1" ht="32.25" customHeight="1" x14ac:dyDescent="0.35">
      <c r="A85" s="25"/>
      <c r="B85" s="26"/>
      <c r="C85" s="2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32.25" customHeight="1" x14ac:dyDescent="0.35">
      <c r="A86" s="9"/>
      <c r="B86" s="3"/>
      <c r="C86" s="3"/>
      <c r="D86" s="1"/>
      <c r="E86" s="12"/>
      <c r="F86" s="12"/>
      <c r="G86" s="12"/>
      <c r="H86" s="12"/>
      <c r="I86" s="12"/>
      <c r="J86" s="11"/>
      <c r="K86" s="11"/>
      <c r="L86" s="11"/>
      <c r="M86" s="13"/>
      <c r="N86" s="11"/>
      <c r="O86" s="11"/>
      <c r="P86" s="11"/>
      <c r="Q86" s="11"/>
      <c r="R86" s="12"/>
      <c r="S86" s="11"/>
      <c r="T86" s="11"/>
      <c r="U86" s="11"/>
      <c r="V86" s="13"/>
    </row>
    <row r="87" spans="1:25" ht="32.25" customHeight="1" x14ac:dyDescent="0.35">
      <c r="A87" s="9"/>
      <c r="B87" s="3"/>
      <c r="C87" s="3"/>
      <c r="D87" s="1"/>
      <c r="E87" s="12"/>
      <c r="F87" s="12"/>
      <c r="G87" s="12"/>
      <c r="H87" s="12"/>
      <c r="I87" s="12"/>
      <c r="J87" s="11"/>
      <c r="K87" s="11"/>
      <c r="L87" s="11"/>
      <c r="M87" s="13"/>
      <c r="N87" s="11"/>
      <c r="O87" s="11"/>
      <c r="P87" s="11"/>
      <c r="Q87" s="11"/>
      <c r="R87" s="12"/>
      <c r="S87" s="11"/>
      <c r="T87" s="11"/>
      <c r="U87" s="11"/>
      <c r="V87" s="13"/>
    </row>
    <row r="88" spans="1:25" ht="32.25" customHeight="1" x14ac:dyDescent="0.35">
      <c r="A88" s="9"/>
      <c r="B88" s="3"/>
      <c r="C88" s="3"/>
      <c r="D88" s="1"/>
      <c r="E88" s="12"/>
      <c r="F88" s="12"/>
      <c r="G88" s="12"/>
      <c r="H88" s="12"/>
      <c r="I88" s="12"/>
      <c r="J88" s="11"/>
      <c r="K88" s="11"/>
      <c r="L88" s="11"/>
      <c r="M88" s="12"/>
      <c r="N88" s="11"/>
      <c r="O88" s="11"/>
      <c r="P88" s="11"/>
      <c r="Q88" s="11"/>
      <c r="R88" s="12"/>
      <c r="S88" s="11"/>
      <c r="T88" s="11"/>
      <c r="U88" s="11"/>
      <c r="V88" s="12"/>
    </row>
    <row r="89" spans="1:25" ht="32.25" customHeight="1" x14ac:dyDescent="0.35">
      <c r="A89" s="9"/>
      <c r="B89" s="14"/>
    </row>
    <row r="90" spans="1:25" ht="32.25" customHeight="1" x14ac:dyDescent="0.35"/>
    <row r="91" spans="1:25" ht="32.25" customHeight="1" x14ac:dyDescent="0.35"/>
    <row r="92" spans="1:25" ht="32.25" customHeight="1" x14ac:dyDescent="0.35"/>
    <row r="93" spans="1:25" ht="32.25" customHeight="1" x14ac:dyDescent="0.35"/>
    <row r="94" spans="1:25" ht="32.25" customHeight="1" x14ac:dyDescent="0.35"/>
  </sheetData>
  <mergeCells count="52">
    <mergeCell ref="A68:Y68"/>
    <mergeCell ref="A69:Y70"/>
    <mergeCell ref="B78:Y78"/>
    <mergeCell ref="B72:S72"/>
    <mergeCell ref="B73:Y73"/>
    <mergeCell ref="B74:Y74"/>
    <mergeCell ref="B75:Y75"/>
    <mergeCell ref="B76:Y76"/>
    <mergeCell ref="A63:F63"/>
    <mergeCell ref="A66:Y66"/>
    <mergeCell ref="A65:Y65"/>
    <mergeCell ref="A64:Y64"/>
    <mergeCell ref="S7:V7"/>
    <mergeCell ref="A15:F15"/>
    <mergeCell ref="K7:N7"/>
    <mergeCell ref="A34:Y34"/>
    <mergeCell ref="A39:F39"/>
    <mergeCell ref="A33:F33"/>
    <mergeCell ref="A62:F62"/>
    <mergeCell ref="A40:Y40"/>
    <mergeCell ref="W6:W8"/>
    <mergeCell ref="D6:F7"/>
    <mergeCell ref="C6:C8"/>
    <mergeCell ref="X6:X8"/>
    <mergeCell ref="G6:N6"/>
    <mergeCell ref="A61:B61"/>
    <mergeCell ref="A59:Y59"/>
    <mergeCell ref="A9:Y9"/>
    <mergeCell ref="A46:Y46"/>
    <mergeCell ref="A51:F51"/>
    <mergeCell ref="A25:F25"/>
    <mergeCell ref="A27:Y27"/>
    <mergeCell ref="O6:V6"/>
    <mergeCell ref="G7:J7"/>
    <mergeCell ref="A26:Y26"/>
    <mergeCell ref="A6:A8"/>
    <mergeCell ref="B6:B8"/>
    <mergeCell ref="O7:R7"/>
    <mergeCell ref="Y6:Y8"/>
    <mergeCell ref="A67:Y67"/>
    <mergeCell ref="A16:Y16"/>
    <mergeCell ref="A57:F57"/>
    <mergeCell ref="A52:Y52"/>
    <mergeCell ref="A58:F58"/>
    <mergeCell ref="A45:F45"/>
    <mergeCell ref="A1:Y1"/>
    <mergeCell ref="W3:Y3"/>
    <mergeCell ref="A5:F5"/>
    <mergeCell ref="G5:Y5"/>
    <mergeCell ref="B3:U3"/>
    <mergeCell ref="G2:T2"/>
    <mergeCell ref="B4:Y4"/>
  </mergeCells>
  <phoneticPr fontId="23" type="noConversion"/>
  <pageMargins left="0.7" right="0.7" top="0.75" bottom="0.75" header="0.3" footer="0.3"/>
  <pageSetup paperSize="9" scale="46" orientation="landscape" verticalDpi="597" r:id="rId1"/>
  <rowBreaks count="1" manualBreakCount="1">
    <brk id="33" max="24" man="1"/>
  </rowBreaks>
  <colBreaks count="1" manualBreakCount="1">
    <brk id="2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stopień stacjonarne</vt:lpstr>
      <vt:lpstr>II stopień </vt:lpstr>
      <vt:lpstr>'I stopień stacjonarne'!Obszar_wydruku</vt:lpstr>
      <vt:lpstr>'II stopień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Lenovo</cp:lastModifiedBy>
  <cp:lastPrinted>2019-03-13T10:34:38Z</cp:lastPrinted>
  <dcterms:created xsi:type="dcterms:W3CDTF">2010-12-06T08:38:47Z</dcterms:created>
  <dcterms:modified xsi:type="dcterms:W3CDTF">2020-10-23T08:22:31Z</dcterms:modified>
</cp:coreProperties>
</file>